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ssi\Downloads\"/>
    </mc:Choice>
  </mc:AlternateContent>
  <xr:revisionPtr revIDLastSave="0" documentId="13_ncr:1_{5A3F6A09-E9CE-4DD3-95D9-D8D825664DEA}" xr6:coauthVersionLast="47" xr6:coauthVersionMax="47" xr10:uidLastSave="{00000000-0000-0000-0000-000000000000}"/>
  <bookViews>
    <workbookView xWindow="2580" yWindow="585" windowWidth="37920" windowHeight="18420" xr2:uid="{D9E781FB-77AC-4DF6-8DE1-68B386BC028A}"/>
  </bookViews>
  <sheets>
    <sheet name="Setup Here" sheetId="4" r:id="rId1"/>
    <sheet name="7 Day Time Sheet" sheetId="1" r:id="rId2"/>
    <sheet name="Summary Timesheet" sheetId="6" r:id="rId3"/>
  </sheets>
  <calcPr calcId="191029" concurrentCalc="0"/>
  <customWorkbookViews>
    <customWorkbookView name="test" guid="{626409DD-E7CB-4B2B-B27C-FEC286686E99}" maximized="1" xWindow="-11" yWindow="-11" windowWidth="3862" windowHeight="2122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6" l="1"/>
  <c r="D19" i="6"/>
  <c r="D18" i="6"/>
  <c r="D8" i="6"/>
  <c r="D9" i="6"/>
  <c r="D10" i="6"/>
  <c r="D11" i="6"/>
  <c r="D12" i="6"/>
  <c r="D13" i="6"/>
  <c r="D14" i="6"/>
  <c r="D15" i="6"/>
  <c r="D16" i="6"/>
  <c r="D7" i="6"/>
  <c r="C16" i="6"/>
  <c r="C15" i="6"/>
  <c r="C14" i="6"/>
  <c r="C13" i="6"/>
  <c r="C12" i="6"/>
  <c r="C11" i="6"/>
  <c r="C10" i="6"/>
  <c r="C9" i="6"/>
  <c r="C8" i="6"/>
  <c r="C7" i="6"/>
  <c r="B16" i="6"/>
  <c r="B15" i="6"/>
  <c r="B14" i="6"/>
  <c r="B13" i="6"/>
  <c r="B12" i="6"/>
  <c r="B11" i="6"/>
  <c r="B10" i="6"/>
  <c r="B9" i="6"/>
  <c r="B8" i="6"/>
  <c r="B7" i="6"/>
  <c r="A111" i="1"/>
  <c r="A99" i="1"/>
  <c r="A87" i="1"/>
  <c r="A75" i="1"/>
  <c r="A63" i="1"/>
  <c r="A51" i="1"/>
  <c r="A39" i="1"/>
  <c r="A27" i="1"/>
  <c r="A15" i="1"/>
  <c r="A3" i="1"/>
  <c r="A8" i="6"/>
  <c r="A9" i="6"/>
  <c r="A10" i="6"/>
  <c r="A11" i="6"/>
  <c r="A12" i="6"/>
  <c r="A13" i="6"/>
  <c r="A14" i="6"/>
  <c r="A15" i="6"/>
  <c r="A16" i="6"/>
  <c r="A7" i="6"/>
  <c r="G5" i="1"/>
  <c r="G8" i="1"/>
  <c r="G13" i="1"/>
  <c r="G32" i="1"/>
  <c r="G37" i="1"/>
  <c r="G56" i="1"/>
  <c r="G61" i="1"/>
  <c r="G104" i="1"/>
  <c r="G100" i="1"/>
  <c r="G101" i="1"/>
  <c r="G102" i="1"/>
  <c r="G103" i="1"/>
  <c r="G105" i="1"/>
  <c r="G106" i="1"/>
  <c r="G109" i="1"/>
  <c r="G108" i="1"/>
  <c r="G12" i="1"/>
  <c r="G36" i="1"/>
  <c r="G60" i="1"/>
  <c r="G107" i="1"/>
  <c r="G11" i="1"/>
  <c r="G35" i="1"/>
  <c r="G59" i="1"/>
  <c r="G80" i="1"/>
  <c r="G83" i="1"/>
  <c r="D3" i="6"/>
  <c r="D4" i="6"/>
  <c r="G112" i="1"/>
  <c r="G113" i="1"/>
  <c r="G114" i="1"/>
  <c r="G115" i="1"/>
  <c r="G116" i="1"/>
  <c r="G117" i="1"/>
  <c r="G118" i="1"/>
  <c r="G121" i="1"/>
  <c r="G120" i="1"/>
  <c r="G119" i="1"/>
  <c r="F118" i="1"/>
  <c r="A118" i="1"/>
  <c r="F117" i="1"/>
  <c r="A117" i="1"/>
  <c r="F116" i="1"/>
  <c r="A116" i="1"/>
  <c r="F115" i="1"/>
  <c r="A115" i="1"/>
  <c r="F114" i="1"/>
  <c r="A114" i="1"/>
  <c r="F113" i="1"/>
  <c r="A113" i="1"/>
  <c r="F112" i="1"/>
  <c r="A112" i="1"/>
  <c r="F106" i="1"/>
  <c r="A106" i="1"/>
  <c r="F105" i="1"/>
  <c r="A105" i="1"/>
  <c r="F104" i="1"/>
  <c r="A104" i="1"/>
  <c r="F103" i="1"/>
  <c r="A103" i="1"/>
  <c r="F102" i="1"/>
  <c r="A102" i="1"/>
  <c r="F101" i="1"/>
  <c r="A101" i="1"/>
  <c r="F100" i="1"/>
  <c r="A100" i="1"/>
  <c r="G88" i="1"/>
  <c r="G89" i="1"/>
  <c r="G90" i="1"/>
  <c r="G91" i="1"/>
  <c r="G92" i="1"/>
  <c r="G93" i="1"/>
  <c r="G94" i="1"/>
  <c r="G97" i="1"/>
  <c r="G96" i="1"/>
  <c r="G95" i="1"/>
  <c r="F94" i="1"/>
  <c r="A94" i="1"/>
  <c r="F93" i="1"/>
  <c r="A93" i="1"/>
  <c r="F92" i="1"/>
  <c r="A92" i="1"/>
  <c r="F91" i="1"/>
  <c r="A91" i="1"/>
  <c r="F90" i="1"/>
  <c r="A90" i="1"/>
  <c r="F89" i="1"/>
  <c r="A89" i="1"/>
  <c r="F88" i="1"/>
  <c r="A88" i="1"/>
  <c r="G76" i="1"/>
  <c r="G77" i="1"/>
  <c r="G78" i="1"/>
  <c r="G79" i="1"/>
  <c r="G81" i="1"/>
  <c r="G82" i="1"/>
  <c r="G85" i="1"/>
  <c r="G84" i="1"/>
  <c r="F82" i="1"/>
  <c r="A82" i="1"/>
  <c r="F81" i="1"/>
  <c r="A81" i="1"/>
  <c r="F80" i="1"/>
  <c r="A80" i="1"/>
  <c r="F79" i="1"/>
  <c r="A79" i="1"/>
  <c r="F78" i="1"/>
  <c r="A78" i="1"/>
  <c r="F77" i="1"/>
  <c r="A77" i="1"/>
  <c r="F76" i="1"/>
  <c r="A76" i="1"/>
  <c r="G64" i="1"/>
  <c r="G65" i="1"/>
  <c r="G66" i="1"/>
  <c r="G67" i="1"/>
  <c r="G68" i="1"/>
  <c r="G69" i="1"/>
  <c r="G70" i="1"/>
  <c r="G73" i="1"/>
  <c r="G72" i="1"/>
  <c r="G71" i="1"/>
  <c r="F70" i="1"/>
  <c r="A70" i="1"/>
  <c r="F69" i="1"/>
  <c r="A69" i="1"/>
  <c r="F68" i="1"/>
  <c r="A68" i="1"/>
  <c r="F67" i="1"/>
  <c r="A67" i="1"/>
  <c r="F66" i="1"/>
  <c r="A66" i="1"/>
  <c r="F65" i="1"/>
  <c r="A65" i="1"/>
  <c r="F64" i="1"/>
  <c r="A64" i="1"/>
  <c r="G52" i="1"/>
  <c r="G53" i="1"/>
  <c r="G54" i="1"/>
  <c r="G55" i="1"/>
  <c r="G57" i="1"/>
  <c r="G58" i="1"/>
  <c r="F58" i="1"/>
  <c r="A58" i="1"/>
  <c r="F57" i="1"/>
  <c r="A57" i="1"/>
  <c r="F56" i="1"/>
  <c r="A56" i="1"/>
  <c r="F55" i="1"/>
  <c r="A55" i="1"/>
  <c r="F54" i="1"/>
  <c r="A54" i="1"/>
  <c r="F53" i="1"/>
  <c r="A53" i="1"/>
  <c r="F52" i="1"/>
  <c r="A52" i="1"/>
  <c r="G40" i="1"/>
  <c r="G41" i="1"/>
  <c r="G42" i="1"/>
  <c r="G43" i="1"/>
  <c r="G44" i="1"/>
  <c r="G45" i="1"/>
  <c r="G46" i="1"/>
  <c r="G49" i="1"/>
  <c r="G48" i="1"/>
  <c r="G47" i="1"/>
  <c r="F46" i="1"/>
  <c r="A46" i="1"/>
  <c r="F45" i="1"/>
  <c r="A45" i="1"/>
  <c r="F44" i="1"/>
  <c r="A44" i="1"/>
  <c r="F43" i="1"/>
  <c r="A43" i="1"/>
  <c r="F42" i="1"/>
  <c r="A42" i="1"/>
  <c r="F41" i="1"/>
  <c r="A41" i="1"/>
  <c r="F40" i="1"/>
  <c r="A40" i="1"/>
  <c r="G28" i="1"/>
  <c r="G29" i="1"/>
  <c r="G30" i="1"/>
  <c r="G31" i="1"/>
  <c r="G33" i="1"/>
  <c r="G34" i="1"/>
  <c r="F34" i="1"/>
  <c r="A34" i="1"/>
  <c r="F33" i="1"/>
  <c r="A33" i="1"/>
  <c r="F32" i="1"/>
  <c r="A32" i="1"/>
  <c r="F31" i="1"/>
  <c r="A31" i="1"/>
  <c r="F30" i="1"/>
  <c r="A30" i="1"/>
  <c r="F29" i="1"/>
  <c r="A29" i="1"/>
  <c r="F28" i="1"/>
  <c r="A28" i="1"/>
  <c r="G16" i="1"/>
  <c r="G17" i="1"/>
  <c r="G18" i="1"/>
  <c r="G19" i="1"/>
  <c r="G20" i="1"/>
  <c r="G21" i="1"/>
  <c r="G22" i="1"/>
  <c r="G25" i="1"/>
  <c r="G24" i="1"/>
  <c r="G23" i="1"/>
  <c r="F22" i="1"/>
  <c r="A22" i="1"/>
  <c r="F21" i="1"/>
  <c r="A21" i="1"/>
  <c r="F20" i="1"/>
  <c r="A20" i="1"/>
  <c r="F19" i="1"/>
  <c r="A19" i="1"/>
  <c r="F18" i="1"/>
  <c r="A18" i="1"/>
  <c r="F17" i="1"/>
  <c r="A17" i="1"/>
  <c r="F16" i="1"/>
  <c r="A16" i="1"/>
  <c r="G4" i="1"/>
  <c r="G6" i="1"/>
  <c r="G7" i="1"/>
  <c r="G9" i="1"/>
  <c r="G10" i="1"/>
  <c r="F4" i="1"/>
  <c r="F5" i="1"/>
  <c r="F7" i="1"/>
  <c r="F8" i="1"/>
  <c r="F9" i="1"/>
  <c r="F10" i="1"/>
  <c r="F6" i="1"/>
  <c r="A10" i="1"/>
  <c r="A9" i="1"/>
  <c r="A8" i="1"/>
  <c r="A5" i="1"/>
  <c r="A7" i="1"/>
  <c r="A6" i="1"/>
  <c r="A4" i="1"/>
</calcChain>
</file>

<file path=xl/sharedStrings.xml><?xml version="1.0" encoding="utf-8"?>
<sst xmlns="http://schemas.openxmlformats.org/spreadsheetml/2006/main" count="125" uniqueCount="44">
  <si>
    <t>Employee #1</t>
  </si>
  <si>
    <t>Pay Period Start Date</t>
  </si>
  <si>
    <t>Employee #2</t>
  </si>
  <si>
    <t>Employee #3</t>
  </si>
  <si>
    <t>Employee #4</t>
  </si>
  <si>
    <t>Employee #5</t>
  </si>
  <si>
    <t>Employee #6</t>
  </si>
  <si>
    <t>Employee #7</t>
  </si>
  <si>
    <t>Employee #8</t>
  </si>
  <si>
    <t>Employee #9</t>
  </si>
  <si>
    <t>Employee #10</t>
  </si>
  <si>
    <t>Emp #</t>
  </si>
  <si>
    <t>Please edit this list to show the employees you want to track time for</t>
  </si>
  <si>
    <t>Time In</t>
  </si>
  <si>
    <t>Time Out</t>
  </si>
  <si>
    <t>Break Out</t>
  </si>
  <si>
    <t>OverTime</t>
  </si>
  <si>
    <t>Total</t>
  </si>
  <si>
    <t>Please list the date you want the pay sheet to start. Usually starts on a Sunday</t>
  </si>
  <si>
    <t>Break In</t>
  </si>
  <si>
    <t>Total hours</t>
  </si>
  <si>
    <t>Reg Hours</t>
  </si>
  <si>
    <t>Overtime Hours</t>
  </si>
  <si>
    <t>Total Regular hours</t>
  </si>
  <si>
    <t xml:space="preserve">Total Overtime Hours </t>
  </si>
  <si>
    <t>Total Hours</t>
  </si>
  <si>
    <t>SUMMARY OF WEEKLY TIMESHEET DATA</t>
  </si>
  <si>
    <t>PAY PERIOD START DATE</t>
  </si>
  <si>
    <t>PAY PERIOD END DATE</t>
  </si>
  <si>
    <t>EMPLOYEE</t>
  </si>
  <si>
    <t>REGULAR HOURS</t>
  </si>
  <si>
    <t>OVERTIME HOURS</t>
  </si>
  <si>
    <t>TOTAL</t>
  </si>
  <si>
    <t>First &amp; Last Name</t>
  </si>
  <si>
    <t>John Doe</t>
  </si>
  <si>
    <t>Jen Doe</t>
  </si>
  <si>
    <t>Anne Doe</t>
  </si>
  <si>
    <t>Luke Doe</t>
  </si>
  <si>
    <t>Ashley Doe</t>
  </si>
  <si>
    <t>Ben Doe</t>
  </si>
  <si>
    <t>Mike Doe</t>
  </si>
  <si>
    <t>Julie Doe</t>
  </si>
  <si>
    <t>Kate Doe</t>
  </si>
  <si>
    <t>Dave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</si>
</sst>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badi"/>
      <family val="2"/>
    </font>
    <font>
      <b/>
      <sz val="14"/>
      <color theme="1"/>
      <name val="Abad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Bahnschrift Light Condensed"/>
      <family val="2"/>
    </font>
    <font>
      <b/>
      <sz val="14"/>
      <color theme="1"/>
      <name val="Bahnschrift Light Condensed"/>
      <family val="2"/>
    </font>
    <font>
      <sz val="14"/>
      <color theme="1"/>
      <name val="Bahnschrift Light Condensed"/>
      <family val="2"/>
    </font>
    <font>
      <sz val="14"/>
      <color rgb="FF000000"/>
      <name val="Bahnschrift Light Condensed"/>
      <family val="2"/>
    </font>
    <font>
      <sz val="14"/>
      <color rgb="FF595959"/>
      <name val="Bahnschrift Light Condensed"/>
      <family val="2"/>
    </font>
    <font>
      <sz val="14"/>
      <color theme="1"/>
      <name val="Bahnschrift Light SemiCondensed"/>
      <family val="2"/>
    </font>
    <font>
      <b/>
      <sz val="14"/>
      <color theme="1"/>
      <name val="Bahnschrift Light SemiCondensed"/>
      <family val="2"/>
    </font>
    <font>
      <b/>
      <sz val="14"/>
      <color rgb="FF595959"/>
      <name val="Bahnschrift SemiBold SemiConden"/>
      <family val="2"/>
    </font>
    <font>
      <b/>
      <sz val="14"/>
      <color theme="1"/>
      <name val="Bahnschrift SemiBold SemiConden"/>
      <family val="2"/>
    </font>
    <font>
      <sz val="14"/>
      <color theme="1"/>
      <name val="Bahnschrift SemiBold SemiConden"/>
      <family val="2"/>
    </font>
    <font>
      <sz val="14"/>
      <color theme="1"/>
      <name val="Bahnschrift SemiCondensed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EEEEEE"/>
        <bgColor rgb="FFFFFFFF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4" fillId="0" borderId="0"/>
  </cellStyleXfs>
  <cellXfs count="39">
    <xf numFmtId="0" fontId="0" fillId="0" borderId="0" xfId="0"/>
    <xf numFmtId="0" fontId="2" fillId="3" borderId="0" xfId="0" applyFont="1" applyFill="1"/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2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vertical="center"/>
    </xf>
    <xf numFmtId="165" fontId="7" fillId="2" borderId="2" xfId="1" applyNumberFormat="1" applyFont="1" applyBorder="1" applyAlignment="1">
      <alignment horizontal="center" vertical="center"/>
    </xf>
    <xf numFmtId="2" fontId="9" fillId="0" borderId="2" xfId="2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2" fontId="10" fillId="5" borderId="3" xfId="2" applyNumberFormat="1" applyFont="1" applyFill="1" applyBorder="1" applyAlignment="1">
      <alignment horizontal="center" vertical="center"/>
    </xf>
    <xf numFmtId="2" fontId="10" fillId="5" borderId="3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6" borderId="4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2" fontId="12" fillId="4" borderId="2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4" borderId="2" xfId="0" applyFont="1" applyFill="1" applyBorder="1" applyAlignment="1">
      <alignment vertical="center"/>
    </xf>
    <xf numFmtId="14" fontId="16" fillId="2" borderId="2" xfId="1" applyNumberFormat="1" applyFont="1" applyBorder="1" applyAlignment="1">
      <alignment horizontal="center" vertical="center"/>
    </xf>
    <xf numFmtId="0" fontId="16" fillId="2" borderId="2" xfId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6" fillId="2" borderId="2" xfId="1" applyFont="1" applyBorder="1" applyAlignment="1">
      <alignment horizontal="left" vertical="center"/>
    </xf>
    <xf numFmtId="22" fontId="7" fillId="0" borderId="0" xfId="0" applyNumberFormat="1" applyFont="1" applyAlignment="1">
      <alignment vertical="center" wrapText="1"/>
    </xf>
  </cellXfs>
  <cellStyles count="3">
    <cellStyle name="Input" xfId="1" builtinId="20" customBuiltin="1"/>
    <cellStyle name="Normal" xfId="0" builtinId="0"/>
    <cellStyle name="Normal 2" xfId="2" xr:uid="{8CDE3C3D-8763-4E44-8D00-9D899D7CB121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lockshark.com/Signup?utm_source=blog&amp;utm_medium=timesheet_template&amp;utm_campaign=downloadable_excel" TargetMode="External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184151</xdr:rowOff>
    </xdr:from>
    <xdr:to>
      <xdr:col>1</xdr:col>
      <xdr:colOff>1626068</xdr:colOff>
      <xdr:row>0</xdr:row>
      <xdr:rowOff>831851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184151"/>
          <a:ext cx="3791417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406867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1417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329</xdr:col>
      <xdr:colOff>448082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9942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0</xdr:row>
          <xdr:rowOff>200025</xdr:rowOff>
        </xdr:from>
        <xdr:to>
          <xdr:col>7</xdr:col>
          <xdr:colOff>200025</xdr:colOff>
          <xdr:row>0</xdr:row>
          <xdr:rowOff>857250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</xdr:row>
      <xdr:rowOff>6350</xdr:rowOff>
    </xdr:from>
    <xdr:to>
      <xdr:col>8</xdr:col>
      <xdr:colOff>2860675</xdr:colOff>
      <xdr:row>14</xdr:row>
      <xdr:rowOff>3175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8D4B40-9AE8-46D9-94AB-BAE750E76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4250" y="1016000"/>
          <a:ext cx="2860675" cy="2847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332</xdr:col>
      <xdr:colOff>47381</xdr:colOff>
      <xdr:row>0</xdr:row>
      <xdr:rowOff>1009487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321031" cy="100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6D25D-9A52-461F-BFD1-4084E8918635}">
  <sheetPr codeName="Sheet2">
    <tabColor rgb="FFFFFF00"/>
  </sheetPr>
  <dimension ref="A1:C32"/>
  <sheetViews>
    <sheetView tabSelected="1" zoomScale="150" zoomScaleNormal="150" workbookViewId="0">
      <selection activeCell="K11" sqref="K11"/>
    </sheetView>
  </sheetViews>
  <sheetFormatPr defaultColWidth="8.7109375" defaultRowHeight="18.75" x14ac:dyDescent="0.3"/>
  <cols>
    <col min="1" max="1" width="33.42578125" style="3" customWidth="1"/>
    <col min="2" max="2" width="26.7109375" style="3" customWidth="1"/>
    <col min="3" max="3" width="10.42578125" style="3" customWidth="1"/>
    <col min="4" max="16384" width="8.7109375" style="3"/>
  </cols>
  <sheetData>
    <row r="1" spans="1:3" s="1" customFormat="1" ht="78.95" customHeight="1" x14ac:dyDescent="0.3"/>
    <row r="2" spans="1:3" s="2" customFormat="1" ht="22.5" customHeight="1" x14ac:dyDescent="0.25">
      <c r="A2" s="2" t="s">
        <v>18</v>
      </c>
    </row>
    <row r="3" spans="1:3" s="2" customFormat="1" ht="22.5" customHeight="1" x14ac:dyDescent="0.25">
      <c r="A3" s="31" t="s">
        <v>1</v>
      </c>
      <c r="B3" s="34">
        <v>44713</v>
      </c>
      <c r="C3" s="32"/>
    </row>
    <row r="4" spans="1:3" s="2" customFormat="1" ht="22.5" customHeight="1" x14ac:dyDescent="0.25">
      <c r="A4" s="32"/>
      <c r="B4" s="32"/>
      <c r="C4" s="32"/>
    </row>
    <row r="5" spans="1:3" s="2" customFormat="1" ht="22.5" customHeight="1" x14ac:dyDescent="0.25">
      <c r="A5" s="32"/>
      <c r="B5" s="32"/>
      <c r="C5" s="32"/>
    </row>
    <row r="6" spans="1:3" s="2" customFormat="1" ht="22.5" customHeight="1" x14ac:dyDescent="0.25">
      <c r="A6" s="32" t="s">
        <v>12</v>
      </c>
      <c r="B6" s="32"/>
      <c r="C6" s="32"/>
    </row>
    <row r="7" spans="1:3" s="2" customFormat="1" ht="22.5" customHeight="1" x14ac:dyDescent="0.25">
      <c r="A7" s="33"/>
      <c r="B7" s="33" t="s">
        <v>33</v>
      </c>
      <c r="C7" s="33" t="s">
        <v>11</v>
      </c>
    </row>
    <row r="8" spans="1:3" s="2" customFormat="1" ht="22.5" customHeight="1" x14ac:dyDescent="0.25">
      <c r="A8" s="31" t="s">
        <v>0</v>
      </c>
      <c r="B8" s="37" t="s">
        <v>34</v>
      </c>
      <c r="C8" s="35">
        <v>100</v>
      </c>
    </row>
    <row r="9" spans="1:3" s="2" customFormat="1" ht="22.5" customHeight="1" x14ac:dyDescent="0.25">
      <c r="A9" s="31" t="s">
        <v>2</v>
      </c>
      <c r="B9" s="37" t="s">
        <v>35</v>
      </c>
      <c r="C9" s="35">
        <v>101</v>
      </c>
    </row>
    <row r="10" spans="1:3" s="2" customFormat="1" ht="22.5" customHeight="1" x14ac:dyDescent="0.25">
      <c r="A10" s="31" t="s">
        <v>3</v>
      </c>
      <c r="B10" s="37" t="s">
        <v>36</v>
      </c>
      <c r="C10" s="35">
        <v>102</v>
      </c>
    </row>
    <row r="11" spans="1:3" s="2" customFormat="1" ht="22.5" customHeight="1" x14ac:dyDescent="0.25">
      <c r="A11" s="31" t="s">
        <v>4</v>
      </c>
      <c r="B11" s="37" t="s">
        <v>37</v>
      </c>
      <c r="C11" s="35">
        <v>103</v>
      </c>
    </row>
    <row r="12" spans="1:3" s="2" customFormat="1" ht="22.5" customHeight="1" x14ac:dyDescent="0.25">
      <c r="A12" s="31" t="s">
        <v>5</v>
      </c>
      <c r="B12" s="37" t="s">
        <v>38</v>
      </c>
      <c r="C12" s="35">
        <v>104</v>
      </c>
    </row>
    <row r="13" spans="1:3" s="2" customFormat="1" ht="22.5" customHeight="1" x14ac:dyDescent="0.25">
      <c r="A13" s="31" t="s">
        <v>6</v>
      </c>
      <c r="B13" s="37" t="s">
        <v>39</v>
      </c>
      <c r="C13" s="35">
        <v>105</v>
      </c>
    </row>
    <row r="14" spans="1:3" s="2" customFormat="1" ht="22.5" customHeight="1" x14ac:dyDescent="0.25">
      <c r="A14" s="31" t="s">
        <v>7</v>
      </c>
      <c r="B14" s="37" t="s">
        <v>40</v>
      </c>
      <c r="C14" s="35">
        <v>106</v>
      </c>
    </row>
    <row r="15" spans="1:3" s="2" customFormat="1" ht="22.5" customHeight="1" x14ac:dyDescent="0.25">
      <c r="A15" s="31" t="s">
        <v>8</v>
      </c>
      <c r="B15" s="37" t="s">
        <v>41</v>
      </c>
      <c r="C15" s="35">
        <v>107</v>
      </c>
    </row>
    <row r="16" spans="1:3" s="2" customFormat="1" ht="22.5" customHeight="1" x14ac:dyDescent="0.25">
      <c r="A16" s="31" t="s">
        <v>9</v>
      </c>
      <c r="B16" s="37" t="s">
        <v>42</v>
      </c>
      <c r="C16" s="35">
        <v>108</v>
      </c>
    </row>
    <row r="17" spans="1:3" s="2" customFormat="1" ht="22.5" customHeight="1" x14ac:dyDescent="0.25">
      <c r="A17" s="31" t="s">
        <v>10</v>
      </c>
      <c r="B17" s="37" t="s">
        <v>43</v>
      </c>
      <c r="C17" s="35">
        <v>109</v>
      </c>
    </row>
    <row r="18" spans="1:3" s="2" customFormat="1" ht="22.5" customHeight="1" x14ac:dyDescent="0.25"/>
    <row r="19" spans="1:3" s="2" customFormat="1" ht="22.5" customHeight="1" x14ac:dyDescent="0.25"/>
    <row r="20" spans="1:3" s="2" customFormat="1" ht="22.5" customHeight="1" x14ac:dyDescent="0.25"/>
    <row r="21" spans="1:3" s="2" customFormat="1" ht="22.5" customHeight="1" x14ac:dyDescent="0.25"/>
    <row r="22" spans="1:3" s="2" customFormat="1" ht="22.5" customHeight="1" x14ac:dyDescent="0.25"/>
    <row r="23" spans="1:3" s="2" customFormat="1" ht="22.5" customHeight="1" x14ac:dyDescent="0.25"/>
    <row r="24" spans="1:3" s="2" customFormat="1" ht="22.5" customHeight="1" x14ac:dyDescent="0.25"/>
    <row r="25" spans="1:3" s="2" customFormat="1" ht="22.5" customHeight="1" x14ac:dyDescent="0.25"/>
    <row r="26" spans="1:3" s="2" customFormat="1" ht="22.5" customHeight="1" x14ac:dyDescent="0.25"/>
    <row r="27" spans="1:3" s="2" customFormat="1" ht="22.5" customHeight="1" x14ac:dyDescent="0.25"/>
    <row r="28" spans="1:3" s="2" customFormat="1" ht="22.5" customHeight="1" x14ac:dyDescent="0.25"/>
    <row r="29" spans="1:3" s="2" customFormat="1" ht="22.5" customHeight="1" x14ac:dyDescent="0.25"/>
    <row r="30" spans="1:3" s="2" customFormat="1" ht="22.5" customHeight="1" x14ac:dyDescent="0.25"/>
    <row r="31" spans="1:3" s="2" customFormat="1" ht="22.5" customHeight="1" x14ac:dyDescent="0.25"/>
    <row r="32" spans="1:3" s="2" customFormat="1" ht="22.5" customHeight="1" x14ac:dyDescent="0.25"/>
  </sheetData>
  <customSheetViews>
    <customSheetView guid="{626409DD-E7CB-4B2B-B27C-FEC286686E99}">
      <selection sqref="A1:XFD1"/>
      <pageMargins left="0.7" right="0.7" top="0.75" bottom="0.75" header="0.3" footer="0.3"/>
    </customSheetView>
  </customSheetViews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4DE4-ECE8-4CF7-9A1A-B4B212FF9BA2}">
  <sheetPr codeName="Sheet1">
    <tabColor rgb="FF00B050"/>
  </sheetPr>
  <dimension ref="A1:J122"/>
  <sheetViews>
    <sheetView zoomScale="150" zoomScaleNormal="150" workbookViewId="0">
      <selection activeCell="I21" sqref="I21"/>
    </sheetView>
  </sheetViews>
  <sheetFormatPr defaultColWidth="8.7109375" defaultRowHeight="14.25" x14ac:dyDescent="0.2"/>
  <cols>
    <col min="1" max="1" width="34.42578125" style="4" customWidth="1"/>
    <col min="2" max="2" width="14.140625" style="4" customWidth="1"/>
    <col min="3" max="3" width="14.42578125" style="4" customWidth="1"/>
    <col min="4" max="4" width="15.140625" style="4" customWidth="1"/>
    <col min="5" max="5" width="15.5703125" style="4" customWidth="1"/>
    <col min="6" max="6" width="17.5703125" style="4" bestFit="1" customWidth="1"/>
    <col min="7" max="8" width="8.7109375" style="4"/>
    <col min="9" max="9" width="44.85546875" style="4" customWidth="1"/>
    <col min="10" max="10" width="13.7109375" style="4" customWidth="1"/>
    <col min="11" max="16384" width="8.7109375" style="4"/>
  </cols>
  <sheetData>
    <row r="1" spans="1:10" ht="79.5" customHeight="1" x14ac:dyDescent="0.2"/>
    <row r="2" spans="1:10" s="6" customFormat="1" x14ac:dyDescent="0.25">
      <c r="A2" s="5"/>
    </row>
    <row r="3" spans="1:10" s="6" customFormat="1" ht="18" x14ac:dyDescent="0.25">
      <c r="A3" s="7" t="str">
        <f>'Setup Here'!B8</f>
        <v>John Doe</v>
      </c>
      <c r="B3" s="7" t="s">
        <v>13</v>
      </c>
      <c r="C3" s="7" t="s">
        <v>19</v>
      </c>
      <c r="D3" s="7" t="s">
        <v>15</v>
      </c>
      <c r="E3" s="7" t="s">
        <v>14</v>
      </c>
      <c r="F3" s="7" t="s">
        <v>16</v>
      </c>
      <c r="G3" s="7" t="s">
        <v>17</v>
      </c>
      <c r="I3" s="36"/>
    </row>
    <row r="4" spans="1:10" s="6" customFormat="1" ht="17.45" customHeight="1" x14ac:dyDescent="0.25">
      <c r="A4" s="8">
        <f>'Setup Here'!$B$3</f>
        <v>44713</v>
      </c>
      <c r="B4" s="9">
        <v>43641.588321759256</v>
      </c>
      <c r="C4" s="9"/>
      <c r="D4" s="9"/>
      <c r="E4" s="9"/>
      <c r="F4" s="10">
        <f t="shared" ref="F4:F6" si="0">IF(G4&gt;8,G4-8,0)</f>
        <v>1.8802777778473683</v>
      </c>
      <c r="G4" s="10">
        <f t="shared" ref="G4:G10" si="1">(((IF($E4&lt;$B4,$E4+1,$E4)-$B4)-(IF($D4&lt;$C4,$D4+1,$D4)-$C4))-(INT((IF($E4&lt;$B4,$E4+1,$E4)-$B4)-(IF($D4&lt;$C4,$D4+1,$D4)-$C4))))*24</f>
        <v>9.8802777778473683</v>
      </c>
      <c r="I4" s="36"/>
    </row>
    <row r="5" spans="1:10" s="6" customFormat="1" ht="15.95" customHeight="1" x14ac:dyDescent="0.25">
      <c r="A5" s="8">
        <f>'Setup Here'!$B$3+1</f>
        <v>44714</v>
      </c>
      <c r="B5" s="9">
        <v>43641.589872685188</v>
      </c>
      <c r="C5" s="9"/>
      <c r="D5" s="9"/>
      <c r="E5" s="9"/>
      <c r="F5" s="10">
        <f t="shared" si="0"/>
        <v>1.8430555554805323</v>
      </c>
      <c r="G5" s="10">
        <f t="shared" si="1"/>
        <v>9.8430555554805323</v>
      </c>
      <c r="I5" s="36"/>
    </row>
    <row r="6" spans="1:10" s="6" customFormat="1" ht="18" x14ac:dyDescent="0.25">
      <c r="A6" s="8">
        <f>'Setup Here'!$B$3+2</f>
        <v>44715</v>
      </c>
      <c r="B6" s="9">
        <v>43641.589305555557</v>
      </c>
      <c r="C6" s="9"/>
      <c r="D6" s="9"/>
      <c r="E6" s="9">
        <v>43641.927291666667</v>
      </c>
      <c r="F6" s="10">
        <f t="shared" si="0"/>
        <v>0.11166666663484648</v>
      </c>
      <c r="G6" s="10">
        <f t="shared" si="1"/>
        <v>8.1116666666348465</v>
      </c>
    </row>
    <row r="7" spans="1:10" s="6" customFormat="1" ht="18" x14ac:dyDescent="0.25">
      <c r="A7" s="8">
        <f>'Setup Here'!$B$3+3</f>
        <v>44716</v>
      </c>
      <c r="B7" s="9">
        <v>43641.589305555557</v>
      </c>
      <c r="C7" s="9"/>
      <c r="D7" s="9"/>
      <c r="E7" s="9">
        <v>43641.927291666667</v>
      </c>
      <c r="F7" s="10">
        <f t="shared" ref="F7:F10" si="2">IF(G7&gt;8,G7-8,0)</f>
        <v>0.11166666663484648</v>
      </c>
      <c r="G7" s="10">
        <f t="shared" si="1"/>
        <v>8.1116666666348465</v>
      </c>
    </row>
    <row r="8" spans="1:10" s="6" customFormat="1" ht="18" x14ac:dyDescent="0.25">
      <c r="A8" s="8">
        <f>'Setup Here'!$B$3+4</f>
        <v>44717</v>
      </c>
      <c r="B8" s="9"/>
      <c r="C8" s="9"/>
      <c r="D8" s="9"/>
      <c r="E8" s="9"/>
      <c r="F8" s="10">
        <f t="shared" si="2"/>
        <v>0</v>
      </c>
      <c r="G8" s="10">
        <f t="shared" si="1"/>
        <v>0</v>
      </c>
    </row>
    <row r="9" spans="1:10" s="6" customFormat="1" ht="18" x14ac:dyDescent="0.25">
      <c r="A9" s="8">
        <f>'Setup Here'!$B$3+5</f>
        <v>44718</v>
      </c>
      <c r="B9" s="9"/>
      <c r="C9" s="9"/>
      <c r="D9" s="9"/>
      <c r="E9" s="9"/>
      <c r="F9" s="10">
        <f t="shared" si="2"/>
        <v>0</v>
      </c>
      <c r="G9" s="10">
        <f t="shared" si="1"/>
        <v>0</v>
      </c>
      <c r="J9" s="38"/>
    </row>
    <row r="10" spans="1:10" s="6" customFormat="1" ht="18" x14ac:dyDescent="0.25">
      <c r="A10" s="8">
        <f>'Setup Here'!$B$3+6</f>
        <v>44719</v>
      </c>
      <c r="B10" s="9"/>
      <c r="C10" s="9"/>
      <c r="D10" s="9"/>
      <c r="E10" s="9"/>
      <c r="F10" s="10">
        <f t="shared" si="2"/>
        <v>0</v>
      </c>
      <c r="G10" s="10">
        <f t="shared" si="1"/>
        <v>0</v>
      </c>
      <c r="J10" s="36"/>
    </row>
    <row r="11" spans="1:10" s="6" customFormat="1" ht="18" x14ac:dyDescent="0.25">
      <c r="A11" s="11"/>
      <c r="B11" s="12"/>
      <c r="C11" s="12"/>
      <c r="D11" s="12"/>
      <c r="E11" s="12"/>
      <c r="F11" s="14" t="s">
        <v>21</v>
      </c>
      <c r="G11" s="13">
        <f>IF(SUM(G4:G10)&gt;40,40,SUM(G4:G10))</f>
        <v>35.946666666597594</v>
      </c>
      <c r="J11" s="36"/>
    </row>
    <row r="12" spans="1:10" s="6" customFormat="1" ht="18" x14ac:dyDescent="0.25">
      <c r="A12" s="12"/>
      <c r="B12" s="12"/>
      <c r="C12" s="12"/>
      <c r="D12" s="12"/>
      <c r="E12" s="12"/>
      <c r="F12" s="14" t="s">
        <v>22</v>
      </c>
      <c r="G12" s="13">
        <f>IF(G13&gt;40,(SUM(G4:G10)-40),0)</f>
        <v>0</v>
      </c>
      <c r="J12" s="36"/>
    </row>
    <row r="13" spans="1:10" s="6" customFormat="1" ht="18" x14ac:dyDescent="0.25">
      <c r="A13" s="12"/>
      <c r="B13" s="12"/>
      <c r="C13" s="12"/>
      <c r="D13" s="12"/>
      <c r="E13" s="12"/>
      <c r="F13" s="14" t="s">
        <v>20</v>
      </c>
      <c r="G13" s="13">
        <f>SUM(G4:G10)</f>
        <v>35.946666666597594</v>
      </c>
      <c r="J13" s="36"/>
    </row>
    <row r="14" spans="1:10" s="6" customFormat="1" ht="14.25" customHeight="1" x14ac:dyDescent="0.25">
      <c r="J14" s="36"/>
    </row>
    <row r="15" spans="1:10" s="6" customFormat="1" ht="18" x14ac:dyDescent="0.25">
      <c r="A15" s="7" t="str">
        <f>'Setup Here'!B9</f>
        <v>Jen Doe</v>
      </c>
      <c r="B15" s="7" t="s">
        <v>13</v>
      </c>
      <c r="C15" s="7" t="s">
        <v>19</v>
      </c>
      <c r="D15" s="7" t="s">
        <v>15</v>
      </c>
      <c r="E15" s="7" t="s">
        <v>14</v>
      </c>
      <c r="F15" s="7" t="s">
        <v>16</v>
      </c>
      <c r="G15" s="7" t="s">
        <v>17</v>
      </c>
      <c r="J15" s="36"/>
    </row>
    <row r="16" spans="1:10" s="6" customFormat="1" ht="18" x14ac:dyDescent="0.25">
      <c r="A16" s="8">
        <f>'Setup Here'!$B$3</f>
        <v>44713</v>
      </c>
      <c r="B16" s="9">
        <v>43641.588321759256</v>
      </c>
      <c r="C16" s="9"/>
      <c r="D16" s="9"/>
      <c r="E16" s="9"/>
      <c r="F16" s="10">
        <f t="shared" ref="F16:F22" si="3">IF(G16&gt;8,G16-8,0)</f>
        <v>1.8802777778473683</v>
      </c>
      <c r="G16" s="10">
        <f t="shared" ref="G16:G22" si="4">(((IF($E16&lt;$B16,$E16+1,$E16)-$B16)-(IF($D16&lt;$C16,$D16+1,$D16)-$C16))-(INT((IF($E16&lt;$B16,$E16+1,$E16)-$B16)-(IF($D16&lt;$C16,$D16+1,$D16)-$C16))))*24</f>
        <v>9.8802777778473683</v>
      </c>
      <c r="J16" s="36"/>
    </row>
    <row r="17" spans="1:10" s="6" customFormat="1" ht="18" x14ac:dyDescent="0.25">
      <c r="A17" s="8">
        <f>'Setup Here'!$B$3+1</f>
        <v>44714</v>
      </c>
      <c r="B17" s="9">
        <v>43641.589872685188</v>
      </c>
      <c r="C17" s="9"/>
      <c r="D17" s="9"/>
      <c r="E17" s="9"/>
      <c r="F17" s="10">
        <f t="shared" si="3"/>
        <v>1.8430555554805323</v>
      </c>
      <c r="G17" s="10">
        <f t="shared" si="4"/>
        <v>9.8430555554805323</v>
      </c>
      <c r="J17" s="36"/>
    </row>
    <row r="18" spans="1:10" s="6" customFormat="1" ht="18" x14ac:dyDescent="0.25">
      <c r="A18" s="8">
        <f>'Setup Here'!$B$3+2</f>
        <v>44715</v>
      </c>
      <c r="B18" s="9">
        <v>43641.589305555557</v>
      </c>
      <c r="C18" s="9"/>
      <c r="D18" s="9"/>
      <c r="E18" s="9">
        <v>43641.927291666667</v>
      </c>
      <c r="F18" s="10">
        <f t="shared" si="3"/>
        <v>0.11166666663484648</v>
      </c>
      <c r="G18" s="10">
        <f t="shared" si="4"/>
        <v>8.1116666666348465</v>
      </c>
      <c r="J18" s="36"/>
    </row>
    <row r="19" spans="1:10" ht="18" x14ac:dyDescent="0.2">
      <c r="A19" s="8">
        <f>'Setup Here'!$B$3+3</f>
        <v>44716</v>
      </c>
      <c r="B19" s="9">
        <v>43641.589305555557</v>
      </c>
      <c r="C19" s="9"/>
      <c r="D19" s="9"/>
      <c r="E19" s="9">
        <v>43641.927291666667</v>
      </c>
      <c r="F19" s="10">
        <f t="shared" si="3"/>
        <v>0.11166666663484648</v>
      </c>
      <c r="G19" s="10">
        <f t="shared" si="4"/>
        <v>8.1116666666348465</v>
      </c>
      <c r="J19" s="36"/>
    </row>
    <row r="20" spans="1:10" ht="18" x14ac:dyDescent="0.2">
      <c r="A20" s="8">
        <f>'Setup Here'!$B$3+4</f>
        <v>44717</v>
      </c>
      <c r="B20" s="9">
        <v>43641.589305555557</v>
      </c>
      <c r="C20" s="9"/>
      <c r="D20" s="9"/>
      <c r="E20" s="9">
        <v>43641.927291666667</v>
      </c>
      <c r="F20" s="10">
        <f t="shared" si="3"/>
        <v>0.11166666663484648</v>
      </c>
      <c r="G20" s="10">
        <f t="shared" si="4"/>
        <v>8.1116666666348465</v>
      </c>
      <c r="J20" s="36"/>
    </row>
    <row r="21" spans="1:10" ht="18" x14ac:dyDescent="0.2">
      <c r="A21" s="8">
        <f>'Setup Here'!$B$3+5</f>
        <v>44718</v>
      </c>
      <c r="B21" s="9"/>
      <c r="C21" s="9"/>
      <c r="D21" s="9"/>
      <c r="E21" s="9"/>
      <c r="F21" s="10">
        <f t="shared" si="3"/>
        <v>0</v>
      </c>
      <c r="G21" s="10">
        <f t="shared" si="4"/>
        <v>0</v>
      </c>
      <c r="J21" s="36"/>
    </row>
    <row r="22" spans="1:10" ht="18" x14ac:dyDescent="0.2">
      <c r="A22" s="8">
        <f>'Setup Here'!$B$3+6</f>
        <v>44719</v>
      </c>
      <c r="B22" s="9"/>
      <c r="C22" s="9"/>
      <c r="D22" s="9"/>
      <c r="E22" s="9"/>
      <c r="F22" s="10">
        <f t="shared" si="3"/>
        <v>0</v>
      </c>
      <c r="G22" s="10">
        <f t="shared" si="4"/>
        <v>0</v>
      </c>
      <c r="J22" s="36"/>
    </row>
    <row r="23" spans="1:10" ht="18" x14ac:dyDescent="0.2">
      <c r="A23" s="11"/>
      <c r="B23" s="12"/>
      <c r="C23" s="12"/>
      <c r="D23" s="12"/>
      <c r="E23" s="12"/>
      <c r="F23" s="14" t="s">
        <v>21</v>
      </c>
      <c r="G23" s="13">
        <f>IF(SUM(G16:G22)&gt;40,40,SUM(G16:G22))</f>
        <v>40</v>
      </c>
      <c r="J23" s="36"/>
    </row>
    <row r="24" spans="1:10" ht="18" x14ac:dyDescent="0.2">
      <c r="A24" s="12"/>
      <c r="B24" s="12"/>
      <c r="C24" s="12"/>
      <c r="D24" s="12"/>
      <c r="E24" s="12"/>
      <c r="F24" s="14" t="s">
        <v>22</v>
      </c>
      <c r="G24" s="13">
        <f>IF(G25&gt;40,(SUM(G16:G22)-40),0)</f>
        <v>4.0583333332324401</v>
      </c>
      <c r="J24" s="36"/>
    </row>
    <row r="25" spans="1:10" ht="18" x14ac:dyDescent="0.2">
      <c r="A25" s="12"/>
      <c r="B25" s="12"/>
      <c r="C25" s="12"/>
      <c r="D25" s="12"/>
      <c r="E25" s="12"/>
      <c r="F25" s="14" t="s">
        <v>20</v>
      </c>
      <c r="G25" s="13">
        <f>SUM(G16:G22)</f>
        <v>44.05833333323244</v>
      </c>
    </row>
    <row r="27" spans="1:10" ht="18" x14ac:dyDescent="0.2">
      <c r="A27" s="7" t="str">
        <f>'Setup Here'!B10</f>
        <v>Anne Doe</v>
      </c>
      <c r="B27" s="7" t="s">
        <v>13</v>
      </c>
      <c r="C27" s="7" t="s">
        <v>19</v>
      </c>
      <c r="D27" s="7" t="s">
        <v>15</v>
      </c>
      <c r="E27" s="7" t="s">
        <v>14</v>
      </c>
      <c r="F27" s="7" t="s">
        <v>16</v>
      </c>
      <c r="G27" s="7" t="s">
        <v>17</v>
      </c>
    </row>
    <row r="28" spans="1:10" ht="18" x14ac:dyDescent="0.2">
      <c r="A28" s="8">
        <f>'Setup Here'!$B$3</f>
        <v>44713</v>
      </c>
      <c r="B28" s="9">
        <v>43641.588321759256</v>
      </c>
      <c r="C28" s="9"/>
      <c r="D28" s="9"/>
      <c r="E28" s="9"/>
      <c r="F28" s="10">
        <f t="shared" ref="F28:F34" si="5">IF(G28&gt;8,G28-8,0)</f>
        <v>1.8802777778473683</v>
      </c>
      <c r="G28" s="10">
        <f t="shared" ref="G28:G34" si="6">(((IF($E28&lt;$B28,$E28+1,$E28)-$B28)-(IF($D28&lt;$C28,$D28+1,$D28)-$C28))-(INT((IF($E28&lt;$B28,$E28+1,$E28)-$B28)-(IF($D28&lt;$C28,$D28+1,$D28)-$C28))))*24</f>
        <v>9.8802777778473683</v>
      </c>
      <c r="I28" s="16"/>
    </row>
    <row r="29" spans="1:10" ht="18" x14ac:dyDescent="0.2">
      <c r="A29" s="8">
        <f>'Setup Here'!$B$3+1</f>
        <v>44714</v>
      </c>
      <c r="B29" s="9">
        <v>43641.589872685188</v>
      </c>
      <c r="C29" s="9"/>
      <c r="D29" s="9"/>
      <c r="E29" s="9"/>
      <c r="F29" s="10">
        <f t="shared" si="5"/>
        <v>1.8430555554805323</v>
      </c>
      <c r="G29" s="10">
        <f t="shared" si="6"/>
        <v>9.8430555554805323</v>
      </c>
    </row>
    <row r="30" spans="1:10" ht="18" x14ac:dyDescent="0.2">
      <c r="A30" s="8">
        <f>'Setup Here'!$B$3+2</f>
        <v>44715</v>
      </c>
      <c r="B30" s="9">
        <v>43641.589305555557</v>
      </c>
      <c r="C30" s="9"/>
      <c r="D30" s="9"/>
      <c r="E30" s="9">
        <v>43641.927291666667</v>
      </c>
      <c r="F30" s="10">
        <f t="shared" si="5"/>
        <v>0.11166666663484648</v>
      </c>
      <c r="G30" s="10">
        <f t="shared" si="6"/>
        <v>8.1116666666348465</v>
      </c>
    </row>
    <row r="31" spans="1:10" ht="18" x14ac:dyDescent="0.2">
      <c r="A31" s="8">
        <f>'Setup Here'!$B$3+3</f>
        <v>44716</v>
      </c>
      <c r="B31" s="9">
        <v>43641.589305555557</v>
      </c>
      <c r="C31" s="9"/>
      <c r="D31" s="9"/>
      <c r="E31" s="9">
        <v>43641.927291666667</v>
      </c>
      <c r="F31" s="10">
        <f t="shared" si="5"/>
        <v>0.11166666663484648</v>
      </c>
      <c r="G31" s="10">
        <f t="shared" si="6"/>
        <v>8.1116666666348465</v>
      </c>
    </row>
    <row r="32" spans="1:10" ht="18" x14ac:dyDescent="0.2">
      <c r="A32" s="8">
        <f>'Setup Here'!$B$3+4</f>
        <v>44717</v>
      </c>
      <c r="B32" s="9"/>
      <c r="C32" s="9"/>
      <c r="D32" s="9"/>
      <c r="E32" s="9"/>
      <c r="F32" s="10">
        <f t="shared" si="5"/>
        <v>0</v>
      </c>
      <c r="G32" s="10">
        <f t="shared" si="6"/>
        <v>0</v>
      </c>
    </row>
    <row r="33" spans="1:7" ht="18" x14ac:dyDescent="0.2">
      <c r="A33" s="8">
        <f>'Setup Here'!$B$3+5</f>
        <v>44718</v>
      </c>
      <c r="B33" s="9"/>
      <c r="C33" s="9"/>
      <c r="D33" s="9"/>
      <c r="E33" s="9"/>
      <c r="F33" s="10">
        <f t="shared" si="5"/>
        <v>0</v>
      </c>
      <c r="G33" s="10">
        <f t="shared" si="6"/>
        <v>0</v>
      </c>
    </row>
    <row r="34" spans="1:7" ht="18" x14ac:dyDescent="0.2">
      <c r="A34" s="8">
        <f>'Setup Here'!$B$3+6</f>
        <v>44719</v>
      </c>
      <c r="B34" s="9"/>
      <c r="C34" s="9"/>
      <c r="D34" s="9"/>
      <c r="E34" s="9"/>
      <c r="F34" s="10">
        <f t="shared" si="5"/>
        <v>0</v>
      </c>
      <c r="G34" s="10">
        <f t="shared" si="6"/>
        <v>0</v>
      </c>
    </row>
    <row r="35" spans="1:7" ht="18" x14ac:dyDescent="0.2">
      <c r="A35" s="11"/>
      <c r="B35" s="12"/>
      <c r="C35" s="12"/>
      <c r="D35" s="12"/>
      <c r="E35" s="12"/>
      <c r="F35" s="14" t="s">
        <v>21</v>
      </c>
      <c r="G35" s="13">
        <f>IF(SUM(G28:G34)&gt;40,40,SUM(G28:G34))</f>
        <v>35.946666666597594</v>
      </c>
    </row>
    <row r="36" spans="1:7" ht="18" x14ac:dyDescent="0.2">
      <c r="A36" s="12"/>
      <c r="B36" s="12"/>
      <c r="C36" s="12"/>
      <c r="D36" s="12"/>
      <c r="E36" s="12"/>
      <c r="F36" s="14" t="s">
        <v>22</v>
      </c>
      <c r="G36" s="13">
        <f>IF(G37&gt;40,(SUM(G28:G34)-40),0)</f>
        <v>0</v>
      </c>
    </row>
    <row r="37" spans="1:7" ht="18" x14ac:dyDescent="0.2">
      <c r="A37" s="12"/>
      <c r="B37" s="12"/>
      <c r="C37" s="12"/>
      <c r="D37" s="12"/>
      <c r="E37" s="12"/>
      <c r="F37" s="14" t="s">
        <v>20</v>
      </c>
      <c r="G37" s="13">
        <f>SUM(G28:G34)</f>
        <v>35.946666666597594</v>
      </c>
    </row>
    <row r="38" spans="1:7" x14ac:dyDescent="0.2">
      <c r="A38" s="6"/>
      <c r="B38" s="6"/>
      <c r="C38" s="6"/>
      <c r="D38" s="6"/>
      <c r="E38" s="6"/>
      <c r="F38" s="15"/>
      <c r="G38" s="6"/>
    </row>
    <row r="39" spans="1:7" ht="18" x14ac:dyDescent="0.2">
      <c r="A39" s="7" t="str">
        <f>'Setup Here'!B11</f>
        <v>Luke Doe</v>
      </c>
      <c r="B39" s="7" t="s">
        <v>13</v>
      </c>
      <c r="C39" s="7" t="s">
        <v>19</v>
      </c>
      <c r="D39" s="7" t="s">
        <v>15</v>
      </c>
      <c r="E39" s="7" t="s">
        <v>14</v>
      </c>
      <c r="F39" s="7" t="s">
        <v>16</v>
      </c>
      <c r="G39" s="7" t="s">
        <v>17</v>
      </c>
    </row>
    <row r="40" spans="1:7" ht="18" x14ac:dyDescent="0.2">
      <c r="A40" s="8">
        <f>'Setup Here'!$B$3</f>
        <v>44713</v>
      </c>
      <c r="B40" s="9">
        <v>43641.588321759256</v>
      </c>
      <c r="C40" s="9"/>
      <c r="D40" s="9"/>
      <c r="E40" s="9"/>
      <c r="F40" s="10">
        <f t="shared" ref="F40:F46" si="7">IF(G40&gt;8,G40-8,0)</f>
        <v>1.8802777778473683</v>
      </c>
      <c r="G40" s="10">
        <f t="shared" ref="G40:G46" si="8">(((IF($E40&lt;$B40,$E40+1,$E40)-$B40)-(IF($D40&lt;$C40,$D40+1,$D40)-$C40))-(INT((IF($E40&lt;$B40,$E40+1,$E40)-$B40)-(IF($D40&lt;$C40,$D40+1,$D40)-$C40))))*24</f>
        <v>9.8802777778473683</v>
      </c>
    </row>
    <row r="41" spans="1:7" ht="18" x14ac:dyDescent="0.2">
      <c r="A41" s="8">
        <f>'Setup Here'!$B$3+1</f>
        <v>44714</v>
      </c>
      <c r="B41" s="9">
        <v>43641.589872685188</v>
      </c>
      <c r="C41" s="9"/>
      <c r="D41" s="9"/>
      <c r="E41" s="9"/>
      <c r="F41" s="10">
        <f t="shared" si="7"/>
        <v>1.8430555554805323</v>
      </c>
      <c r="G41" s="10">
        <f t="shared" si="8"/>
        <v>9.8430555554805323</v>
      </c>
    </row>
    <row r="42" spans="1:7" ht="18" x14ac:dyDescent="0.2">
      <c r="A42" s="8">
        <f>'Setup Here'!$B$3+2</f>
        <v>44715</v>
      </c>
      <c r="B42" s="9">
        <v>43641.589305555557</v>
      </c>
      <c r="C42" s="9"/>
      <c r="D42" s="9"/>
      <c r="E42" s="9">
        <v>43641.927291666667</v>
      </c>
      <c r="F42" s="10">
        <f t="shared" si="7"/>
        <v>0.11166666663484648</v>
      </c>
      <c r="G42" s="10">
        <f t="shared" si="8"/>
        <v>8.1116666666348465</v>
      </c>
    </row>
    <row r="43" spans="1:7" ht="18" x14ac:dyDescent="0.2">
      <c r="A43" s="8">
        <f>'Setup Here'!$B$3+3</f>
        <v>44716</v>
      </c>
      <c r="B43" s="9">
        <v>43641.589305555557</v>
      </c>
      <c r="C43" s="9"/>
      <c r="D43" s="9"/>
      <c r="E43" s="9">
        <v>43641.927291666667</v>
      </c>
      <c r="F43" s="10">
        <f t="shared" si="7"/>
        <v>0.11166666663484648</v>
      </c>
      <c r="G43" s="10">
        <f t="shared" si="8"/>
        <v>8.1116666666348465</v>
      </c>
    </row>
    <row r="44" spans="1:7" ht="18" x14ac:dyDescent="0.2">
      <c r="A44" s="8">
        <f>'Setup Here'!$B$3+4</f>
        <v>44717</v>
      </c>
      <c r="B44" s="9">
        <v>43641.589305555557</v>
      </c>
      <c r="C44" s="9"/>
      <c r="D44" s="9"/>
      <c r="E44" s="9">
        <v>43641.927291666667</v>
      </c>
      <c r="F44" s="10">
        <f t="shared" si="7"/>
        <v>0.11166666663484648</v>
      </c>
      <c r="G44" s="10">
        <f t="shared" si="8"/>
        <v>8.1116666666348465</v>
      </c>
    </row>
    <row r="45" spans="1:7" ht="18" x14ac:dyDescent="0.2">
      <c r="A45" s="8">
        <f>'Setup Here'!$B$3+5</f>
        <v>44718</v>
      </c>
      <c r="B45" s="9"/>
      <c r="C45" s="9"/>
      <c r="D45" s="9"/>
      <c r="E45" s="9"/>
      <c r="F45" s="10">
        <f t="shared" si="7"/>
        <v>0</v>
      </c>
      <c r="G45" s="10">
        <f t="shared" si="8"/>
        <v>0</v>
      </c>
    </row>
    <row r="46" spans="1:7" ht="18" x14ac:dyDescent="0.2">
      <c r="A46" s="8">
        <f>'Setup Here'!$B$3+6</f>
        <v>44719</v>
      </c>
      <c r="B46" s="9"/>
      <c r="C46" s="9"/>
      <c r="D46" s="9"/>
      <c r="E46" s="9"/>
      <c r="F46" s="10">
        <f t="shared" si="7"/>
        <v>0</v>
      </c>
      <c r="G46" s="10">
        <f t="shared" si="8"/>
        <v>0</v>
      </c>
    </row>
    <row r="47" spans="1:7" ht="18" x14ac:dyDescent="0.2">
      <c r="A47" s="11"/>
      <c r="B47" s="12"/>
      <c r="C47" s="12"/>
      <c r="D47" s="12"/>
      <c r="E47" s="12"/>
      <c r="F47" s="14" t="s">
        <v>21</v>
      </c>
      <c r="G47" s="13">
        <f>IF(SUM(G40:G46)&gt;40,40,SUM(G40:G46))</f>
        <v>40</v>
      </c>
    </row>
    <row r="48" spans="1:7" ht="18" x14ac:dyDescent="0.2">
      <c r="A48" s="12"/>
      <c r="B48" s="12"/>
      <c r="C48" s="12"/>
      <c r="D48" s="12"/>
      <c r="E48" s="12"/>
      <c r="F48" s="14" t="s">
        <v>22</v>
      </c>
      <c r="G48" s="13">
        <f>IF(G49&gt;40,(SUM(G40:G46)-40),0)</f>
        <v>4.0583333332324401</v>
      </c>
    </row>
    <row r="49" spans="1:7" ht="18" x14ac:dyDescent="0.2">
      <c r="A49" s="12"/>
      <c r="B49" s="12"/>
      <c r="C49" s="12"/>
      <c r="D49" s="12"/>
      <c r="E49" s="12"/>
      <c r="F49" s="14" t="s">
        <v>20</v>
      </c>
      <c r="G49" s="13">
        <f>SUM(G40:G46)</f>
        <v>44.05833333323244</v>
      </c>
    </row>
    <row r="51" spans="1:7" ht="18" x14ac:dyDescent="0.2">
      <c r="A51" s="7" t="str">
        <f>'Setup Here'!B12</f>
        <v>Ashley Doe</v>
      </c>
      <c r="B51" s="7" t="s">
        <v>13</v>
      </c>
      <c r="C51" s="7" t="s">
        <v>19</v>
      </c>
      <c r="D51" s="7" t="s">
        <v>15</v>
      </c>
      <c r="E51" s="7" t="s">
        <v>14</v>
      </c>
      <c r="F51" s="7" t="s">
        <v>16</v>
      </c>
      <c r="G51" s="7" t="s">
        <v>17</v>
      </c>
    </row>
    <row r="52" spans="1:7" ht="18" x14ac:dyDescent="0.2">
      <c r="A52" s="8">
        <f>'Setup Here'!$B$3</f>
        <v>44713</v>
      </c>
      <c r="B52" s="9">
        <v>43641.588321759256</v>
      </c>
      <c r="C52" s="9"/>
      <c r="D52" s="9"/>
      <c r="E52" s="9"/>
      <c r="F52" s="10">
        <f t="shared" ref="F52:F58" si="9">IF(G52&gt;8,G52-8,0)</f>
        <v>1.8802777778473683</v>
      </c>
      <c r="G52" s="10">
        <f t="shared" ref="G52:G58" si="10">(((IF($E52&lt;$B52,$E52+1,$E52)-$B52)-(IF($D52&lt;$C52,$D52+1,$D52)-$C52))-(INT((IF($E52&lt;$B52,$E52+1,$E52)-$B52)-(IF($D52&lt;$C52,$D52+1,$D52)-$C52))))*24</f>
        <v>9.8802777778473683</v>
      </c>
    </row>
    <row r="53" spans="1:7" ht="18" x14ac:dyDescent="0.2">
      <c r="A53" s="8">
        <f>'Setup Here'!$B$3+1</f>
        <v>44714</v>
      </c>
      <c r="B53" s="9">
        <v>43641.589872685188</v>
      </c>
      <c r="C53" s="9"/>
      <c r="D53" s="9"/>
      <c r="E53" s="9"/>
      <c r="F53" s="10">
        <f t="shared" si="9"/>
        <v>1.8430555554805323</v>
      </c>
      <c r="G53" s="10">
        <f t="shared" si="10"/>
        <v>9.8430555554805323</v>
      </c>
    </row>
    <row r="54" spans="1:7" ht="18" x14ac:dyDescent="0.2">
      <c r="A54" s="8">
        <f>'Setup Here'!$B$3+2</f>
        <v>44715</v>
      </c>
      <c r="B54" s="9">
        <v>43641.589305555557</v>
      </c>
      <c r="C54" s="9"/>
      <c r="D54" s="9"/>
      <c r="E54" s="9">
        <v>43641.927291666667</v>
      </c>
      <c r="F54" s="10">
        <f t="shared" si="9"/>
        <v>0.11166666663484648</v>
      </c>
      <c r="G54" s="10">
        <f t="shared" si="10"/>
        <v>8.1116666666348465</v>
      </c>
    </row>
    <row r="55" spans="1:7" ht="18" x14ac:dyDescent="0.2">
      <c r="A55" s="8">
        <f>'Setup Here'!$B$3+3</f>
        <v>44716</v>
      </c>
      <c r="B55" s="9">
        <v>43641.589305555557</v>
      </c>
      <c r="C55" s="9"/>
      <c r="D55" s="9"/>
      <c r="E55" s="9">
        <v>43641.927291666667</v>
      </c>
      <c r="F55" s="10">
        <f t="shared" si="9"/>
        <v>0.11166666663484648</v>
      </c>
      <c r="G55" s="10">
        <f t="shared" si="10"/>
        <v>8.1116666666348465</v>
      </c>
    </row>
    <row r="56" spans="1:7" ht="18" x14ac:dyDescent="0.2">
      <c r="A56" s="8">
        <f>'Setup Here'!$B$3+4</f>
        <v>44717</v>
      </c>
      <c r="B56" s="9"/>
      <c r="C56" s="9"/>
      <c r="D56" s="9"/>
      <c r="E56" s="9"/>
      <c r="F56" s="10">
        <f t="shared" si="9"/>
        <v>0</v>
      </c>
      <c r="G56" s="10">
        <f t="shared" si="10"/>
        <v>0</v>
      </c>
    </row>
    <row r="57" spans="1:7" ht="18" x14ac:dyDescent="0.2">
      <c r="A57" s="8">
        <f>'Setup Here'!$B$3+5</f>
        <v>44718</v>
      </c>
      <c r="B57" s="9"/>
      <c r="C57" s="9"/>
      <c r="D57" s="9"/>
      <c r="E57" s="9"/>
      <c r="F57" s="10">
        <f t="shared" si="9"/>
        <v>0</v>
      </c>
      <c r="G57" s="10">
        <f t="shared" si="10"/>
        <v>0</v>
      </c>
    </row>
    <row r="58" spans="1:7" ht="18" x14ac:dyDescent="0.2">
      <c r="A58" s="8">
        <f>'Setup Here'!$B$3+6</f>
        <v>44719</v>
      </c>
      <c r="B58" s="9"/>
      <c r="C58" s="9"/>
      <c r="D58" s="9"/>
      <c r="E58" s="9"/>
      <c r="F58" s="10">
        <f t="shared" si="9"/>
        <v>0</v>
      </c>
      <c r="G58" s="10">
        <f t="shared" si="10"/>
        <v>0</v>
      </c>
    </row>
    <row r="59" spans="1:7" ht="18" x14ac:dyDescent="0.2">
      <c r="A59" s="11"/>
      <c r="B59" s="12"/>
      <c r="C59" s="12"/>
      <c r="D59" s="12"/>
      <c r="E59" s="12"/>
      <c r="F59" s="14" t="s">
        <v>21</v>
      </c>
      <c r="G59" s="13">
        <f>IF(SUM(G52:G58)&gt;40,40,SUM(G52:G58))</f>
        <v>35.946666666597594</v>
      </c>
    </row>
    <row r="60" spans="1:7" ht="18" x14ac:dyDescent="0.2">
      <c r="A60" s="12"/>
      <c r="B60" s="12"/>
      <c r="C60" s="12"/>
      <c r="D60" s="12"/>
      <c r="E60" s="12"/>
      <c r="F60" s="14" t="s">
        <v>22</v>
      </c>
      <c r="G60" s="13">
        <f>IF(G61&gt;40,(SUM(G52:G58)-40),0)</f>
        <v>0</v>
      </c>
    </row>
    <row r="61" spans="1:7" ht="18" x14ac:dyDescent="0.2">
      <c r="A61" s="12"/>
      <c r="B61" s="12"/>
      <c r="C61" s="12"/>
      <c r="D61" s="12"/>
      <c r="E61" s="12"/>
      <c r="F61" s="14" t="s">
        <v>20</v>
      </c>
      <c r="G61" s="13">
        <f>SUM(G52:G58)</f>
        <v>35.946666666597594</v>
      </c>
    </row>
    <row r="62" spans="1:7" x14ac:dyDescent="0.2">
      <c r="A62" s="6"/>
      <c r="B62" s="6"/>
      <c r="C62" s="6"/>
      <c r="D62" s="6"/>
      <c r="E62" s="6"/>
      <c r="F62" s="6"/>
      <c r="G62" s="6"/>
    </row>
    <row r="63" spans="1:7" ht="18" x14ac:dyDescent="0.2">
      <c r="A63" s="7" t="str">
        <f>'Setup Here'!B13</f>
        <v>Ben Doe</v>
      </c>
      <c r="B63" s="7" t="s">
        <v>13</v>
      </c>
      <c r="C63" s="7" t="s">
        <v>19</v>
      </c>
      <c r="D63" s="7" t="s">
        <v>15</v>
      </c>
      <c r="E63" s="7" t="s">
        <v>14</v>
      </c>
      <c r="F63" s="7" t="s">
        <v>16</v>
      </c>
      <c r="G63" s="7" t="s">
        <v>17</v>
      </c>
    </row>
    <row r="64" spans="1:7" ht="18" x14ac:dyDescent="0.2">
      <c r="A64" s="8">
        <f>'Setup Here'!$B$3</f>
        <v>44713</v>
      </c>
      <c r="B64" s="9">
        <v>43641.588321759256</v>
      </c>
      <c r="C64" s="9"/>
      <c r="D64" s="9"/>
      <c r="E64" s="9"/>
      <c r="F64" s="10">
        <f t="shared" ref="F64:F70" si="11">IF(G64&gt;8,G64-8,0)</f>
        <v>1.8802777778473683</v>
      </c>
      <c r="G64" s="10">
        <f t="shared" ref="G64:G70" si="12">(((IF($E64&lt;$B64,$E64+1,$E64)-$B64)-(IF($D64&lt;$C64,$D64+1,$D64)-$C64))-(INT((IF($E64&lt;$B64,$E64+1,$E64)-$B64)-(IF($D64&lt;$C64,$D64+1,$D64)-$C64))))*24</f>
        <v>9.8802777778473683</v>
      </c>
    </row>
    <row r="65" spans="1:7" ht="18" x14ac:dyDescent="0.2">
      <c r="A65" s="8">
        <f>'Setup Here'!$B$3+1</f>
        <v>44714</v>
      </c>
      <c r="B65" s="9">
        <v>43641.589872685188</v>
      </c>
      <c r="C65" s="9"/>
      <c r="D65" s="9"/>
      <c r="E65" s="9"/>
      <c r="F65" s="10">
        <f t="shared" si="11"/>
        <v>1.8430555554805323</v>
      </c>
      <c r="G65" s="10">
        <f t="shared" si="12"/>
        <v>9.8430555554805323</v>
      </c>
    </row>
    <row r="66" spans="1:7" ht="18" x14ac:dyDescent="0.2">
      <c r="A66" s="8">
        <f>'Setup Here'!$B$3+2</f>
        <v>44715</v>
      </c>
      <c r="B66" s="9">
        <v>43641.589305555557</v>
      </c>
      <c r="C66" s="9"/>
      <c r="D66" s="9"/>
      <c r="E66" s="9">
        <v>43641.927291666667</v>
      </c>
      <c r="F66" s="10">
        <f t="shared" si="11"/>
        <v>0.11166666663484648</v>
      </c>
      <c r="G66" s="10">
        <f t="shared" si="12"/>
        <v>8.1116666666348465</v>
      </c>
    </row>
    <row r="67" spans="1:7" ht="18" x14ac:dyDescent="0.2">
      <c r="A67" s="8">
        <f>'Setup Here'!$B$3+3</f>
        <v>44716</v>
      </c>
      <c r="B67" s="9">
        <v>43641.589305555557</v>
      </c>
      <c r="C67" s="9"/>
      <c r="D67" s="9"/>
      <c r="E67" s="9">
        <v>43641.927291666667</v>
      </c>
      <c r="F67" s="10">
        <f t="shared" si="11"/>
        <v>0.11166666663484648</v>
      </c>
      <c r="G67" s="10">
        <f t="shared" si="12"/>
        <v>8.1116666666348465</v>
      </c>
    </row>
    <row r="68" spans="1:7" ht="18" x14ac:dyDescent="0.2">
      <c r="A68" s="8">
        <f>'Setup Here'!$B$3+4</f>
        <v>44717</v>
      </c>
      <c r="B68" s="9">
        <v>43641.589305555557</v>
      </c>
      <c r="C68" s="9"/>
      <c r="D68" s="9"/>
      <c r="E68" s="9">
        <v>43641.927291666667</v>
      </c>
      <c r="F68" s="10">
        <f t="shared" si="11"/>
        <v>0.11166666663484648</v>
      </c>
      <c r="G68" s="10">
        <f t="shared" si="12"/>
        <v>8.1116666666348465</v>
      </c>
    </row>
    <row r="69" spans="1:7" ht="18" x14ac:dyDescent="0.2">
      <c r="A69" s="8">
        <f>'Setup Here'!$B$3+5</f>
        <v>44718</v>
      </c>
      <c r="B69" s="9"/>
      <c r="C69" s="9"/>
      <c r="D69" s="9"/>
      <c r="E69" s="9"/>
      <c r="F69" s="10">
        <f t="shared" si="11"/>
        <v>0</v>
      </c>
      <c r="G69" s="10">
        <f t="shared" si="12"/>
        <v>0</v>
      </c>
    </row>
    <row r="70" spans="1:7" ht="18" x14ac:dyDescent="0.2">
      <c r="A70" s="8">
        <f>'Setup Here'!$B$3+6</f>
        <v>44719</v>
      </c>
      <c r="B70" s="9"/>
      <c r="C70" s="9"/>
      <c r="D70" s="9"/>
      <c r="E70" s="9"/>
      <c r="F70" s="10">
        <f t="shared" si="11"/>
        <v>0</v>
      </c>
      <c r="G70" s="10">
        <f t="shared" si="12"/>
        <v>0</v>
      </c>
    </row>
    <row r="71" spans="1:7" ht="18" x14ac:dyDescent="0.2">
      <c r="A71" s="11"/>
      <c r="B71" s="12"/>
      <c r="C71" s="12"/>
      <c r="D71" s="12"/>
      <c r="E71" s="12"/>
      <c r="F71" s="14" t="s">
        <v>21</v>
      </c>
      <c r="G71" s="13">
        <f>IF(SUM(G64:G70)&gt;40,40,SUM(G64:G70))</f>
        <v>40</v>
      </c>
    </row>
    <row r="72" spans="1:7" ht="18" x14ac:dyDescent="0.2">
      <c r="A72" s="12"/>
      <c r="B72" s="12"/>
      <c r="C72" s="12"/>
      <c r="D72" s="12"/>
      <c r="E72" s="12"/>
      <c r="F72" s="14" t="s">
        <v>22</v>
      </c>
      <c r="G72" s="13">
        <f>IF(G73&gt;40,(SUM(G64:G70)-40),0)</f>
        <v>4.0583333332324401</v>
      </c>
    </row>
    <row r="73" spans="1:7" ht="18" x14ac:dyDescent="0.2">
      <c r="A73" s="12"/>
      <c r="B73" s="12"/>
      <c r="C73" s="12"/>
      <c r="D73" s="12"/>
      <c r="E73" s="12"/>
      <c r="F73" s="14" t="s">
        <v>20</v>
      </c>
      <c r="G73" s="13">
        <f>SUM(G64:G70)</f>
        <v>44.05833333323244</v>
      </c>
    </row>
    <row r="75" spans="1:7" ht="18" x14ac:dyDescent="0.2">
      <c r="A75" s="7" t="str">
        <f>'Setup Here'!B14</f>
        <v>Mike Doe</v>
      </c>
      <c r="B75" s="7" t="s">
        <v>13</v>
      </c>
      <c r="C75" s="7" t="s">
        <v>19</v>
      </c>
      <c r="D75" s="7" t="s">
        <v>15</v>
      </c>
      <c r="E75" s="7" t="s">
        <v>14</v>
      </c>
      <c r="F75" s="7" t="s">
        <v>16</v>
      </c>
      <c r="G75" s="7" t="s">
        <v>17</v>
      </c>
    </row>
    <row r="76" spans="1:7" ht="18" x14ac:dyDescent="0.2">
      <c r="A76" s="8">
        <f>'Setup Here'!$B$3</f>
        <v>44713</v>
      </c>
      <c r="B76" s="9">
        <v>43641.588321759256</v>
      </c>
      <c r="C76" s="9"/>
      <c r="D76" s="9"/>
      <c r="E76" s="9"/>
      <c r="F76" s="10">
        <f t="shared" ref="F76:F82" si="13">IF(G76&gt;8,G76-8,0)</f>
        <v>1.8802777778473683</v>
      </c>
      <c r="G76" s="10">
        <f t="shared" ref="G76:G82" si="14">(((IF($E76&lt;$B76,$E76+1,$E76)-$B76)-(IF($D76&lt;$C76,$D76+1,$D76)-$C76))-(INT((IF($E76&lt;$B76,$E76+1,$E76)-$B76)-(IF($D76&lt;$C76,$D76+1,$D76)-$C76))))*24</f>
        <v>9.8802777778473683</v>
      </c>
    </row>
    <row r="77" spans="1:7" ht="18" x14ac:dyDescent="0.2">
      <c r="A77" s="8">
        <f>'Setup Here'!$B$3+1</f>
        <v>44714</v>
      </c>
      <c r="B77" s="9">
        <v>43641.589872685188</v>
      </c>
      <c r="C77" s="9"/>
      <c r="D77" s="9"/>
      <c r="E77" s="9"/>
      <c r="F77" s="10">
        <f t="shared" si="13"/>
        <v>1.8430555554805323</v>
      </c>
      <c r="G77" s="10">
        <f t="shared" si="14"/>
        <v>9.8430555554805323</v>
      </c>
    </row>
    <row r="78" spans="1:7" ht="18" x14ac:dyDescent="0.2">
      <c r="A78" s="8">
        <f>'Setup Here'!$B$3+2</f>
        <v>44715</v>
      </c>
      <c r="B78" s="9">
        <v>43641.589305555557</v>
      </c>
      <c r="C78" s="9"/>
      <c r="D78" s="9"/>
      <c r="E78" s="9">
        <v>43641.927291666667</v>
      </c>
      <c r="F78" s="10">
        <f t="shared" si="13"/>
        <v>0.11166666663484648</v>
      </c>
      <c r="G78" s="10">
        <f t="shared" si="14"/>
        <v>8.1116666666348465</v>
      </c>
    </row>
    <row r="79" spans="1:7" ht="18" x14ac:dyDescent="0.2">
      <c r="A79" s="8">
        <f>'Setup Here'!$B$3+3</f>
        <v>44716</v>
      </c>
      <c r="B79" s="9">
        <v>43641.589305555557</v>
      </c>
      <c r="C79" s="9"/>
      <c r="D79" s="9"/>
      <c r="E79" s="9">
        <v>43641.927291666667</v>
      </c>
      <c r="F79" s="10">
        <f t="shared" si="13"/>
        <v>0.11166666663484648</v>
      </c>
      <c r="G79" s="10">
        <f t="shared" si="14"/>
        <v>8.1116666666348465</v>
      </c>
    </row>
    <row r="80" spans="1:7" ht="18" x14ac:dyDescent="0.2">
      <c r="A80" s="8">
        <f>'Setup Here'!$B$3+4</f>
        <v>44717</v>
      </c>
      <c r="B80" s="9"/>
      <c r="C80" s="9"/>
      <c r="D80" s="9"/>
      <c r="E80" s="9"/>
      <c r="F80" s="10">
        <f t="shared" si="13"/>
        <v>0</v>
      </c>
      <c r="G80" s="10">
        <f t="shared" si="14"/>
        <v>0</v>
      </c>
    </row>
    <row r="81" spans="1:7" ht="18" x14ac:dyDescent="0.2">
      <c r="A81" s="8">
        <f>'Setup Here'!$B$3+5</f>
        <v>44718</v>
      </c>
      <c r="B81" s="9"/>
      <c r="C81" s="9"/>
      <c r="D81" s="9"/>
      <c r="E81" s="9"/>
      <c r="F81" s="10">
        <f t="shared" si="13"/>
        <v>0</v>
      </c>
      <c r="G81" s="10">
        <f t="shared" si="14"/>
        <v>0</v>
      </c>
    </row>
    <row r="82" spans="1:7" ht="18" x14ac:dyDescent="0.2">
      <c r="A82" s="8">
        <f>'Setup Here'!$B$3+6</f>
        <v>44719</v>
      </c>
      <c r="B82" s="9"/>
      <c r="C82" s="9"/>
      <c r="D82" s="9"/>
      <c r="E82" s="9"/>
      <c r="F82" s="10">
        <f t="shared" si="13"/>
        <v>0</v>
      </c>
      <c r="G82" s="10">
        <f t="shared" si="14"/>
        <v>0</v>
      </c>
    </row>
    <row r="83" spans="1:7" ht="18" x14ac:dyDescent="0.2">
      <c r="A83" s="11"/>
      <c r="B83" s="12"/>
      <c r="C83" s="12"/>
      <c r="D83" s="12"/>
      <c r="E83" s="12"/>
      <c r="F83" s="14" t="s">
        <v>21</v>
      </c>
      <c r="G83" s="13">
        <f>IF(SUM(G76:G82)&gt;40,40,SUM(G76:G82))</f>
        <v>35.946666666597594</v>
      </c>
    </row>
    <row r="84" spans="1:7" ht="18" x14ac:dyDescent="0.2">
      <c r="A84" s="12"/>
      <c r="B84" s="12"/>
      <c r="C84" s="12"/>
      <c r="D84" s="12"/>
      <c r="E84" s="12"/>
      <c r="F84" s="14" t="s">
        <v>22</v>
      </c>
      <c r="G84" s="13">
        <f>IF(G85&gt;40,(SUM(G76:G82)-40),0)</f>
        <v>0</v>
      </c>
    </row>
    <row r="85" spans="1:7" ht="18" x14ac:dyDescent="0.2">
      <c r="A85" s="12"/>
      <c r="B85" s="12"/>
      <c r="C85" s="12"/>
      <c r="D85" s="12"/>
      <c r="E85" s="12"/>
      <c r="F85" s="14" t="s">
        <v>20</v>
      </c>
      <c r="G85" s="13">
        <f>SUM(G76:G82)</f>
        <v>35.946666666597594</v>
      </c>
    </row>
    <row r="86" spans="1:7" x14ac:dyDescent="0.2">
      <c r="A86" s="6"/>
      <c r="B86" s="6"/>
      <c r="C86" s="6"/>
      <c r="D86" s="6"/>
      <c r="E86" s="6"/>
      <c r="F86" s="6"/>
      <c r="G86" s="6"/>
    </row>
    <row r="87" spans="1:7" ht="18" x14ac:dyDescent="0.2">
      <c r="A87" s="7" t="str">
        <f>'Setup Here'!B15</f>
        <v>Julie Doe</v>
      </c>
      <c r="B87" s="7" t="s">
        <v>13</v>
      </c>
      <c r="C87" s="7" t="s">
        <v>19</v>
      </c>
      <c r="D87" s="7" t="s">
        <v>15</v>
      </c>
      <c r="E87" s="7" t="s">
        <v>14</v>
      </c>
      <c r="F87" s="7" t="s">
        <v>16</v>
      </c>
      <c r="G87" s="7" t="s">
        <v>17</v>
      </c>
    </row>
    <row r="88" spans="1:7" ht="18" x14ac:dyDescent="0.2">
      <c r="A88" s="8">
        <f>'Setup Here'!$B$3</f>
        <v>44713</v>
      </c>
      <c r="B88" s="9">
        <v>43641.588321759256</v>
      </c>
      <c r="C88" s="9"/>
      <c r="D88" s="9"/>
      <c r="E88" s="9"/>
      <c r="F88" s="10">
        <f t="shared" ref="F88:F94" si="15">IF(G88&gt;8,G88-8,0)</f>
        <v>1.8802777778473683</v>
      </c>
      <c r="G88" s="10">
        <f t="shared" ref="G88:G94" si="16">(((IF($E88&lt;$B88,$E88+1,$E88)-$B88)-(IF($D88&lt;$C88,$D88+1,$D88)-$C88))-(INT((IF($E88&lt;$B88,$E88+1,$E88)-$B88)-(IF($D88&lt;$C88,$D88+1,$D88)-$C88))))*24</f>
        <v>9.8802777778473683</v>
      </c>
    </row>
    <row r="89" spans="1:7" ht="18" x14ac:dyDescent="0.2">
      <c r="A89" s="8">
        <f>'Setup Here'!$B$3+1</f>
        <v>44714</v>
      </c>
      <c r="B89" s="9">
        <v>43641.589872685188</v>
      </c>
      <c r="C89" s="9"/>
      <c r="D89" s="9"/>
      <c r="E89" s="9"/>
      <c r="F89" s="10">
        <f t="shared" si="15"/>
        <v>1.8430555554805323</v>
      </c>
      <c r="G89" s="10">
        <f t="shared" si="16"/>
        <v>9.8430555554805323</v>
      </c>
    </row>
    <row r="90" spans="1:7" ht="18" x14ac:dyDescent="0.2">
      <c r="A90" s="8">
        <f>'Setup Here'!$B$3+2</f>
        <v>44715</v>
      </c>
      <c r="B90" s="9">
        <v>43641.589305555557</v>
      </c>
      <c r="C90" s="9"/>
      <c r="D90" s="9"/>
      <c r="E90" s="9">
        <v>43641.927291666667</v>
      </c>
      <c r="F90" s="10">
        <f t="shared" si="15"/>
        <v>0.11166666663484648</v>
      </c>
      <c r="G90" s="10">
        <f t="shared" si="16"/>
        <v>8.1116666666348465</v>
      </c>
    </row>
    <row r="91" spans="1:7" ht="18" x14ac:dyDescent="0.2">
      <c r="A91" s="8">
        <f>'Setup Here'!$B$3+3</f>
        <v>44716</v>
      </c>
      <c r="B91" s="9">
        <v>43641.589305555557</v>
      </c>
      <c r="C91" s="9"/>
      <c r="D91" s="9"/>
      <c r="E91" s="9">
        <v>43641.927291666667</v>
      </c>
      <c r="F91" s="10">
        <f t="shared" si="15"/>
        <v>0.11166666663484648</v>
      </c>
      <c r="G91" s="10">
        <f t="shared" si="16"/>
        <v>8.1116666666348465</v>
      </c>
    </row>
    <row r="92" spans="1:7" ht="18" x14ac:dyDescent="0.2">
      <c r="A92" s="8">
        <f>'Setup Here'!$B$3+4</f>
        <v>44717</v>
      </c>
      <c r="B92" s="9">
        <v>43641.589305555557</v>
      </c>
      <c r="C92" s="9"/>
      <c r="D92" s="9"/>
      <c r="E92" s="9">
        <v>43641.927291666667</v>
      </c>
      <c r="F92" s="10">
        <f t="shared" si="15"/>
        <v>0.11166666663484648</v>
      </c>
      <c r="G92" s="10">
        <f t="shared" si="16"/>
        <v>8.1116666666348465</v>
      </c>
    </row>
    <row r="93" spans="1:7" ht="18" x14ac:dyDescent="0.2">
      <c r="A93" s="8">
        <f>'Setup Here'!$B$3+5</f>
        <v>44718</v>
      </c>
      <c r="B93" s="9"/>
      <c r="C93" s="9"/>
      <c r="D93" s="9"/>
      <c r="E93" s="9"/>
      <c r="F93" s="10">
        <f t="shared" si="15"/>
        <v>0</v>
      </c>
      <c r="G93" s="10">
        <f t="shared" si="16"/>
        <v>0</v>
      </c>
    </row>
    <row r="94" spans="1:7" ht="18" x14ac:dyDescent="0.2">
      <c r="A94" s="8">
        <f>'Setup Here'!$B$3+6</f>
        <v>44719</v>
      </c>
      <c r="B94" s="9"/>
      <c r="C94" s="9"/>
      <c r="D94" s="9"/>
      <c r="E94" s="9"/>
      <c r="F94" s="10">
        <f t="shared" si="15"/>
        <v>0</v>
      </c>
      <c r="G94" s="10">
        <f t="shared" si="16"/>
        <v>0</v>
      </c>
    </row>
    <row r="95" spans="1:7" ht="18" x14ac:dyDescent="0.2">
      <c r="A95" s="11"/>
      <c r="B95" s="12"/>
      <c r="C95" s="12"/>
      <c r="D95" s="12"/>
      <c r="E95" s="12"/>
      <c r="F95" s="14" t="s">
        <v>21</v>
      </c>
      <c r="G95" s="13">
        <f>IF(SUM(G88:G94)&gt;40,40,SUM(G88:G94))</f>
        <v>40</v>
      </c>
    </row>
    <row r="96" spans="1:7" ht="18" x14ac:dyDescent="0.2">
      <c r="A96" s="12"/>
      <c r="B96" s="12"/>
      <c r="C96" s="12"/>
      <c r="D96" s="12"/>
      <c r="E96" s="12"/>
      <c r="F96" s="13" t="s">
        <v>22</v>
      </c>
      <c r="G96" s="13">
        <f>IF(G97&gt;40,(SUM(G88:G94)-40),0)</f>
        <v>4.0583333332324401</v>
      </c>
    </row>
    <row r="97" spans="1:7" ht="18" x14ac:dyDescent="0.2">
      <c r="A97" s="12"/>
      <c r="B97" s="12"/>
      <c r="C97" s="12"/>
      <c r="D97" s="12"/>
      <c r="E97" s="12"/>
      <c r="F97" s="14" t="s">
        <v>20</v>
      </c>
      <c r="G97" s="13">
        <f>SUM(G88:G94)</f>
        <v>44.05833333323244</v>
      </c>
    </row>
    <row r="99" spans="1:7" ht="18" x14ac:dyDescent="0.2">
      <c r="A99" s="7" t="str">
        <f>'Setup Here'!B16</f>
        <v>Kate Doe</v>
      </c>
      <c r="B99" s="7" t="s">
        <v>13</v>
      </c>
      <c r="C99" s="7" t="s">
        <v>19</v>
      </c>
      <c r="D99" s="7" t="s">
        <v>15</v>
      </c>
      <c r="E99" s="7" t="s">
        <v>14</v>
      </c>
      <c r="F99" s="7" t="s">
        <v>16</v>
      </c>
      <c r="G99" s="7" t="s">
        <v>17</v>
      </c>
    </row>
    <row r="100" spans="1:7" ht="18" x14ac:dyDescent="0.2">
      <c r="A100" s="8">
        <f>'Setup Here'!$B$3</f>
        <v>44713</v>
      </c>
      <c r="B100" s="9">
        <v>43641.588321759256</v>
      </c>
      <c r="C100" s="9"/>
      <c r="D100" s="9"/>
      <c r="E100" s="9"/>
      <c r="F100" s="10">
        <f t="shared" ref="F100:F106" si="17">IF(G100&gt;8,G100-8,0)</f>
        <v>1.8802777778473683</v>
      </c>
      <c r="G100" s="10">
        <f t="shared" ref="G100:G106" si="18">(((IF($E100&lt;$B100,$E100+1,$E100)-$B100)-(IF($D100&lt;$C100,$D100+1,$D100)-$C100))-(INT((IF($E100&lt;$B100,$E100+1,$E100)-$B100)-(IF($D100&lt;$C100,$D100+1,$D100)-$C100))))*24</f>
        <v>9.8802777778473683</v>
      </c>
    </row>
    <row r="101" spans="1:7" ht="18" x14ac:dyDescent="0.2">
      <c r="A101" s="8">
        <f>'Setup Here'!$B$3+1</f>
        <v>44714</v>
      </c>
      <c r="B101" s="9">
        <v>43641.589872685188</v>
      </c>
      <c r="C101" s="9"/>
      <c r="D101" s="9"/>
      <c r="E101" s="9"/>
      <c r="F101" s="10">
        <f t="shared" si="17"/>
        <v>1.8430555554805323</v>
      </c>
      <c r="G101" s="10">
        <f t="shared" si="18"/>
        <v>9.8430555554805323</v>
      </c>
    </row>
    <row r="102" spans="1:7" ht="18" x14ac:dyDescent="0.2">
      <c r="A102" s="8">
        <f>'Setup Here'!$B$3+2</f>
        <v>44715</v>
      </c>
      <c r="B102" s="9">
        <v>43641.589305555557</v>
      </c>
      <c r="C102" s="9"/>
      <c r="D102" s="9"/>
      <c r="E102" s="9">
        <v>43641.927291666667</v>
      </c>
      <c r="F102" s="10">
        <f t="shared" si="17"/>
        <v>0.11166666663484648</v>
      </c>
      <c r="G102" s="10">
        <f t="shared" si="18"/>
        <v>8.1116666666348465</v>
      </c>
    </row>
    <row r="103" spans="1:7" ht="18" x14ac:dyDescent="0.2">
      <c r="A103" s="8">
        <f>'Setup Here'!$B$3+3</f>
        <v>44716</v>
      </c>
      <c r="B103" s="9">
        <v>43641.589305555557</v>
      </c>
      <c r="C103" s="9"/>
      <c r="D103" s="9"/>
      <c r="E103" s="9">
        <v>43641.927291666667</v>
      </c>
      <c r="F103" s="10">
        <f t="shared" si="17"/>
        <v>0.11166666663484648</v>
      </c>
      <c r="G103" s="10">
        <f t="shared" si="18"/>
        <v>8.1116666666348465</v>
      </c>
    </row>
    <row r="104" spans="1:7" ht="18" x14ac:dyDescent="0.2">
      <c r="A104" s="8">
        <f>'Setup Here'!$B$3+4</f>
        <v>44717</v>
      </c>
      <c r="B104" s="9"/>
      <c r="C104" s="9"/>
      <c r="D104" s="9"/>
      <c r="E104" s="9"/>
      <c r="F104" s="10">
        <f t="shared" si="17"/>
        <v>0</v>
      </c>
      <c r="G104" s="10">
        <f t="shared" si="18"/>
        <v>0</v>
      </c>
    </row>
    <row r="105" spans="1:7" ht="18" x14ac:dyDescent="0.2">
      <c r="A105" s="8">
        <f>'Setup Here'!$B$3+5</f>
        <v>44718</v>
      </c>
      <c r="B105" s="9"/>
      <c r="C105" s="9"/>
      <c r="D105" s="9"/>
      <c r="E105" s="9"/>
      <c r="F105" s="10">
        <f t="shared" si="17"/>
        <v>0</v>
      </c>
      <c r="G105" s="10">
        <f t="shared" si="18"/>
        <v>0</v>
      </c>
    </row>
    <row r="106" spans="1:7" ht="18" x14ac:dyDescent="0.2">
      <c r="A106" s="8">
        <f>'Setup Here'!$B$3+6</f>
        <v>44719</v>
      </c>
      <c r="B106" s="9"/>
      <c r="C106" s="9"/>
      <c r="D106" s="9"/>
      <c r="E106" s="9"/>
      <c r="F106" s="10">
        <f t="shared" si="17"/>
        <v>0</v>
      </c>
      <c r="G106" s="10">
        <f t="shared" si="18"/>
        <v>0</v>
      </c>
    </row>
    <row r="107" spans="1:7" ht="18" x14ac:dyDescent="0.2">
      <c r="A107" s="11"/>
      <c r="B107" s="12"/>
      <c r="C107" s="12"/>
      <c r="D107" s="12"/>
      <c r="E107" s="12"/>
      <c r="F107" s="14" t="s">
        <v>21</v>
      </c>
      <c r="G107" s="13">
        <f>IF(SUM(G100:G106)&gt;40,40,SUM(G100:G106))</f>
        <v>35.946666666597594</v>
      </c>
    </row>
    <row r="108" spans="1:7" ht="18" x14ac:dyDescent="0.2">
      <c r="A108" s="12"/>
      <c r="B108" s="12"/>
      <c r="C108" s="12"/>
      <c r="D108" s="12"/>
      <c r="E108" s="12"/>
      <c r="F108" s="14" t="s">
        <v>22</v>
      </c>
      <c r="G108" s="13">
        <f>IF(G109&gt;40,(SUM(G100:G106)-40),0)</f>
        <v>0</v>
      </c>
    </row>
    <row r="109" spans="1:7" ht="18" x14ac:dyDescent="0.2">
      <c r="A109" s="12"/>
      <c r="B109" s="12"/>
      <c r="C109" s="12"/>
      <c r="D109" s="12"/>
      <c r="E109" s="12"/>
      <c r="F109" s="14" t="s">
        <v>20</v>
      </c>
      <c r="G109" s="13">
        <f>SUM(G100:G106)</f>
        <v>35.946666666597594</v>
      </c>
    </row>
    <row r="110" spans="1:7" x14ac:dyDescent="0.2">
      <c r="F110" s="16"/>
    </row>
    <row r="111" spans="1:7" ht="18" x14ac:dyDescent="0.2">
      <c r="A111" s="7" t="str">
        <f>'Setup Here'!B17</f>
        <v>Dave Doe</v>
      </c>
      <c r="B111" s="7" t="s">
        <v>13</v>
      </c>
      <c r="C111" s="7" t="s">
        <v>19</v>
      </c>
      <c r="D111" s="7" t="s">
        <v>15</v>
      </c>
      <c r="E111" s="7" t="s">
        <v>14</v>
      </c>
      <c r="F111" s="7" t="s">
        <v>16</v>
      </c>
      <c r="G111" s="7" t="s">
        <v>17</v>
      </c>
    </row>
    <row r="112" spans="1:7" ht="18" x14ac:dyDescent="0.2">
      <c r="A112" s="8">
        <f>'Setup Here'!$B$3</f>
        <v>44713</v>
      </c>
      <c r="B112" s="9">
        <v>43641.588321759256</v>
      </c>
      <c r="C112" s="9"/>
      <c r="D112" s="9"/>
      <c r="E112" s="9"/>
      <c r="F112" s="10">
        <f t="shared" ref="F112:F118" si="19">IF(G112&gt;8,G112-8,0)</f>
        <v>1.8802777778473683</v>
      </c>
      <c r="G112" s="10">
        <f t="shared" ref="G112:G118" si="20">(((IF($E112&lt;$B112,$E112+1,$E112)-$B112)-(IF($D112&lt;$C112,$D112+1,$D112)-$C112))-(INT((IF($E112&lt;$B112,$E112+1,$E112)-$B112)-(IF($D112&lt;$C112,$D112+1,$D112)-$C112))))*24</f>
        <v>9.8802777778473683</v>
      </c>
    </row>
    <row r="113" spans="1:7" ht="18" x14ac:dyDescent="0.2">
      <c r="A113" s="8">
        <f>'Setup Here'!$B$3+1</f>
        <v>44714</v>
      </c>
      <c r="B113" s="9">
        <v>43641.589872685188</v>
      </c>
      <c r="C113" s="9"/>
      <c r="D113" s="9"/>
      <c r="E113" s="9"/>
      <c r="F113" s="10">
        <f t="shared" si="19"/>
        <v>1.8430555554805323</v>
      </c>
      <c r="G113" s="10">
        <f t="shared" si="20"/>
        <v>9.8430555554805323</v>
      </c>
    </row>
    <row r="114" spans="1:7" ht="18" x14ac:dyDescent="0.2">
      <c r="A114" s="8">
        <f>'Setup Here'!$B$3+2</f>
        <v>44715</v>
      </c>
      <c r="B114" s="9">
        <v>43641.589305555557</v>
      </c>
      <c r="C114" s="9"/>
      <c r="D114" s="9"/>
      <c r="E114" s="9">
        <v>43641.927291666667</v>
      </c>
      <c r="F114" s="10">
        <f t="shared" si="19"/>
        <v>0.11166666663484648</v>
      </c>
      <c r="G114" s="10">
        <f t="shared" si="20"/>
        <v>8.1116666666348465</v>
      </c>
    </row>
    <row r="115" spans="1:7" ht="18" x14ac:dyDescent="0.2">
      <c r="A115" s="8">
        <f>'Setup Here'!$B$3+3</f>
        <v>44716</v>
      </c>
      <c r="B115" s="9">
        <v>43641.589305555557</v>
      </c>
      <c r="C115" s="9"/>
      <c r="D115" s="9"/>
      <c r="E115" s="9">
        <v>43641.927291666667</v>
      </c>
      <c r="F115" s="10">
        <f t="shared" si="19"/>
        <v>0.11166666663484648</v>
      </c>
      <c r="G115" s="10">
        <f t="shared" si="20"/>
        <v>8.1116666666348465</v>
      </c>
    </row>
    <row r="116" spans="1:7" ht="18" x14ac:dyDescent="0.2">
      <c r="A116" s="8">
        <f>'Setup Here'!$B$3+4</f>
        <v>44717</v>
      </c>
      <c r="B116" s="9">
        <v>43641.589305555557</v>
      </c>
      <c r="C116" s="9"/>
      <c r="D116" s="9"/>
      <c r="E116" s="9">
        <v>43641.927291666667</v>
      </c>
      <c r="F116" s="10">
        <f t="shared" si="19"/>
        <v>0.11166666663484648</v>
      </c>
      <c r="G116" s="10">
        <f t="shared" si="20"/>
        <v>8.1116666666348465</v>
      </c>
    </row>
    <row r="117" spans="1:7" ht="18" x14ac:dyDescent="0.2">
      <c r="A117" s="8">
        <f>'Setup Here'!$B$3+5</f>
        <v>44718</v>
      </c>
      <c r="B117" s="9"/>
      <c r="C117" s="9"/>
      <c r="D117" s="9"/>
      <c r="E117" s="9"/>
      <c r="F117" s="10">
        <f t="shared" si="19"/>
        <v>0</v>
      </c>
      <c r="G117" s="10">
        <f t="shared" si="20"/>
        <v>0</v>
      </c>
    </row>
    <row r="118" spans="1:7" ht="18" x14ac:dyDescent="0.2">
      <c r="A118" s="8">
        <f>'Setup Here'!$B$3+6</f>
        <v>44719</v>
      </c>
      <c r="B118" s="9"/>
      <c r="C118" s="9"/>
      <c r="D118" s="9"/>
      <c r="E118" s="9"/>
      <c r="F118" s="10">
        <f t="shared" si="19"/>
        <v>0</v>
      </c>
      <c r="G118" s="10">
        <f t="shared" si="20"/>
        <v>0</v>
      </c>
    </row>
    <row r="119" spans="1:7" ht="18" x14ac:dyDescent="0.2">
      <c r="A119" s="11"/>
      <c r="B119" s="12"/>
      <c r="C119" s="12"/>
      <c r="D119" s="12"/>
      <c r="E119" s="12"/>
      <c r="F119" s="14" t="s">
        <v>21</v>
      </c>
      <c r="G119" s="13">
        <f>IF(SUM(G112:G118)&gt;40,40,SUM(G112:G118))</f>
        <v>40</v>
      </c>
    </row>
    <row r="120" spans="1:7" ht="18" x14ac:dyDescent="0.2">
      <c r="A120" s="12"/>
      <c r="B120" s="12"/>
      <c r="C120" s="12"/>
      <c r="D120" s="12"/>
      <c r="E120" s="12"/>
      <c r="F120" s="14" t="s">
        <v>22</v>
      </c>
      <c r="G120" s="13">
        <f>IF(G121&gt;40,(SUM(G112:G118)-40),0)</f>
        <v>4.0583333332324401</v>
      </c>
    </row>
    <row r="121" spans="1:7" ht="18" x14ac:dyDescent="0.2">
      <c r="A121" s="12"/>
      <c r="B121" s="12"/>
      <c r="C121" s="12"/>
      <c r="D121" s="12"/>
      <c r="E121" s="12"/>
      <c r="F121" s="14" t="s">
        <v>20</v>
      </c>
      <c r="G121" s="13">
        <f>SUM(G112:G118)</f>
        <v>44.05833333323244</v>
      </c>
    </row>
    <row r="122" spans="1:7" x14ac:dyDescent="0.2">
      <c r="A122" s="6"/>
      <c r="B122" s="6"/>
      <c r="C122" s="6"/>
      <c r="D122" s="6"/>
      <c r="E122" s="6"/>
      <c r="F122" s="6"/>
      <c r="G122" s="6"/>
    </row>
  </sheetData>
  <customSheetViews>
    <customSheetView guid="{626409DD-E7CB-4B2B-B27C-FEC286686E99}">
      <selection sqref="A1:XFD1"/>
      <pageMargins left="0.7" right="0.7" top="0.75" bottom="0.75" header="0.3" footer="0.3"/>
    </customSheetView>
  </customSheetViews>
  <conditionalFormatting sqref="F4:F10">
    <cfRule type="cellIs" dxfId="19" priority="22" operator="greaterThan">
      <formula>0</formula>
    </cfRule>
  </conditionalFormatting>
  <conditionalFormatting sqref="G12">
    <cfRule type="cellIs" dxfId="18" priority="21" operator="greaterThan">
      <formula>0</formula>
    </cfRule>
  </conditionalFormatting>
  <conditionalFormatting sqref="F16:F22">
    <cfRule type="cellIs" dxfId="17" priority="20" operator="greaterThan">
      <formula>0</formula>
    </cfRule>
  </conditionalFormatting>
  <conditionalFormatting sqref="G24">
    <cfRule type="cellIs" dxfId="16" priority="19" operator="greaterThan">
      <formula>0</formula>
    </cfRule>
  </conditionalFormatting>
  <conditionalFormatting sqref="F28:F34">
    <cfRule type="cellIs" dxfId="15" priority="18" operator="greaterThan">
      <formula>0</formula>
    </cfRule>
  </conditionalFormatting>
  <conditionalFormatting sqref="G36">
    <cfRule type="cellIs" dxfId="14" priority="17" operator="greaterThan">
      <formula>0</formula>
    </cfRule>
  </conditionalFormatting>
  <conditionalFormatting sqref="F40:F46">
    <cfRule type="cellIs" dxfId="13" priority="16" operator="greaterThan">
      <formula>0</formula>
    </cfRule>
  </conditionalFormatting>
  <conditionalFormatting sqref="G48">
    <cfRule type="cellIs" dxfId="12" priority="15" operator="greaterThan">
      <formula>0</formula>
    </cfRule>
  </conditionalFormatting>
  <conditionalFormatting sqref="F52:F58">
    <cfRule type="cellIs" dxfId="11" priority="14" operator="greaterThan">
      <formula>0</formula>
    </cfRule>
  </conditionalFormatting>
  <conditionalFormatting sqref="G60">
    <cfRule type="cellIs" dxfId="10" priority="13" operator="greaterThan">
      <formula>0</formula>
    </cfRule>
  </conditionalFormatting>
  <conditionalFormatting sqref="F64:F70">
    <cfRule type="cellIs" dxfId="9" priority="12" operator="greaterThan">
      <formula>0</formula>
    </cfRule>
  </conditionalFormatting>
  <conditionalFormatting sqref="G72">
    <cfRule type="cellIs" dxfId="8" priority="11" operator="greaterThan">
      <formula>0</formula>
    </cfRule>
  </conditionalFormatting>
  <conditionalFormatting sqref="F76:F82">
    <cfRule type="cellIs" dxfId="7" priority="10" operator="greaterThan">
      <formula>0</formula>
    </cfRule>
  </conditionalFormatting>
  <conditionalFormatting sqref="G84">
    <cfRule type="cellIs" dxfId="6" priority="9" operator="greaterThan">
      <formula>0</formula>
    </cfRule>
  </conditionalFormatting>
  <conditionalFormatting sqref="F88:F94">
    <cfRule type="cellIs" dxfId="5" priority="8" operator="greaterThan">
      <formula>0</formula>
    </cfRule>
  </conditionalFormatting>
  <conditionalFormatting sqref="G96">
    <cfRule type="cellIs" dxfId="4" priority="7" operator="greaterThan">
      <formula>0</formula>
    </cfRule>
  </conditionalFormatting>
  <conditionalFormatting sqref="F100:F106">
    <cfRule type="cellIs" dxfId="3" priority="6" operator="greaterThan">
      <formula>0</formula>
    </cfRule>
  </conditionalFormatting>
  <conditionalFormatting sqref="G108">
    <cfRule type="cellIs" dxfId="2" priority="5" operator="greaterThan">
      <formula>0</formula>
    </cfRule>
  </conditionalFormatting>
  <conditionalFormatting sqref="F112:F118">
    <cfRule type="cellIs" dxfId="1" priority="4" operator="greaterThan">
      <formula>0</formula>
    </cfRule>
  </conditionalFormatting>
  <conditionalFormatting sqref="G120">
    <cfRule type="cellIs" dxfId="0" priority="3" operator="greaterThan">
      <formula>0</formula>
    </cfRule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mmandButton1">
          <controlPr defaultSize="0" autoLine="0" r:id="rId5">
            <anchor moveWithCells="1">
              <from>
                <xdr:col>3</xdr:col>
                <xdr:colOff>66675</xdr:colOff>
                <xdr:row>0</xdr:row>
                <xdr:rowOff>200025</xdr:rowOff>
              </from>
              <to>
                <xdr:col>7</xdr:col>
                <xdr:colOff>200025</xdr:colOff>
                <xdr:row>0</xdr:row>
                <xdr:rowOff>857250</xdr:rowOff>
              </to>
            </anchor>
          </controlPr>
        </control>
      </mc:Choice>
      <mc:Fallback>
        <control shapeId="1027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8988-2206-43AF-ADC5-F102C493D5AD}">
  <sheetPr>
    <tabColor rgb="FF002060"/>
  </sheetPr>
  <dimension ref="A1:J23"/>
  <sheetViews>
    <sheetView zoomScale="150" zoomScaleNormal="150" workbookViewId="0">
      <selection activeCell="D20" sqref="D20"/>
    </sheetView>
  </sheetViews>
  <sheetFormatPr defaultColWidth="8.7109375" defaultRowHeight="18.75" x14ac:dyDescent="0.3"/>
  <cols>
    <col min="1" max="1" width="38.5703125" style="17" customWidth="1"/>
    <col min="2" max="2" width="24.5703125" style="17" customWidth="1"/>
    <col min="3" max="3" width="28.140625" style="17" customWidth="1"/>
    <col min="4" max="4" width="27.85546875" style="17" customWidth="1"/>
    <col min="5" max="16384" width="8.7109375" style="17"/>
  </cols>
  <sheetData>
    <row r="1" spans="1:10" ht="79.5" customHeight="1" x14ac:dyDescent="0.3">
      <c r="D1" s="18"/>
    </row>
    <row r="2" spans="1:10" x14ac:dyDescent="0.3">
      <c r="A2" s="19"/>
      <c r="B2" s="19"/>
      <c r="C2" s="19"/>
      <c r="D2" s="20"/>
      <c r="E2" s="19"/>
      <c r="F2" s="19"/>
      <c r="G2" s="19"/>
      <c r="H2" s="19"/>
      <c r="I2" s="19"/>
      <c r="J2" s="19"/>
    </row>
    <row r="3" spans="1:10" ht="23.45" customHeight="1" x14ac:dyDescent="0.3">
      <c r="A3" s="24" t="s">
        <v>26</v>
      </c>
      <c r="B3" s="23"/>
      <c r="C3" s="30" t="s">
        <v>27</v>
      </c>
      <c r="D3" s="27">
        <f>'Setup Here'!$B$3</f>
        <v>44713</v>
      </c>
      <c r="E3" s="19"/>
      <c r="F3" s="19"/>
      <c r="G3" s="19"/>
      <c r="H3" s="19"/>
      <c r="I3" s="19"/>
      <c r="J3" s="19"/>
    </row>
    <row r="4" spans="1:10" ht="27" customHeight="1" x14ac:dyDescent="0.3">
      <c r="A4" s="24"/>
      <c r="B4" s="23"/>
      <c r="C4" s="30" t="s">
        <v>28</v>
      </c>
      <c r="D4" s="27">
        <f>D3+6</f>
        <v>44719</v>
      </c>
      <c r="E4" s="19"/>
      <c r="F4" s="19"/>
      <c r="G4" s="19"/>
      <c r="H4" s="19"/>
      <c r="I4" s="19"/>
      <c r="J4" s="19"/>
    </row>
    <row r="5" spans="1:10" x14ac:dyDescent="0.3">
      <c r="A5" s="19"/>
      <c r="B5" s="19"/>
      <c r="C5" s="19"/>
      <c r="D5" s="20"/>
      <c r="E5" s="19"/>
      <c r="F5" s="19"/>
      <c r="G5" s="19"/>
      <c r="H5" s="19"/>
      <c r="I5" s="19"/>
      <c r="J5" s="19"/>
    </row>
    <row r="6" spans="1:10" ht="25.5" customHeight="1" x14ac:dyDescent="0.3">
      <c r="A6" s="26" t="s">
        <v>29</v>
      </c>
      <c r="B6" s="25" t="s">
        <v>23</v>
      </c>
      <c r="C6" s="25" t="s">
        <v>24</v>
      </c>
      <c r="D6" s="25" t="s">
        <v>25</v>
      </c>
      <c r="E6" s="19"/>
      <c r="F6" s="19"/>
      <c r="G6" s="19"/>
      <c r="H6" s="19"/>
      <c r="I6" s="19"/>
      <c r="J6" s="19"/>
    </row>
    <row r="7" spans="1:10" ht="25.5" customHeight="1" x14ac:dyDescent="0.3">
      <c r="A7" s="21" t="str">
        <f>'Setup Here'!B8:B8</f>
        <v>John Doe</v>
      </c>
      <c r="B7" s="22">
        <f>'7 Day Time Sheet'!G11</f>
        <v>35.946666666597594</v>
      </c>
      <c r="C7" s="22">
        <f>'7 Day Time Sheet'!G12</f>
        <v>0</v>
      </c>
      <c r="D7" s="22">
        <f>SUM(B7+C7)</f>
        <v>35.946666666597594</v>
      </c>
      <c r="E7" s="19"/>
      <c r="F7" s="19"/>
      <c r="G7" s="19"/>
      <c r="H7" s="19"/>
      <c r="I7" s="19"/>
      <c r="J7" s="19"/>
    </row>
    <row r="8" spans="1:10" ht="25.5" customHeight="1" x14ac:dyDescent="0.3">
      <c r="A8" s="21" t="str">
        <f>'Setup Here'!B9:B9</f>
        <v>Jen Doe</v>
      </c>
      <c r="B8" s="22">
        <f>'7 Day Time Sheet'!G23</f>
        <v>40</v>
      </c>
      <c r="C8" s="22">
        <f>'7 Day Time Sheet'!G24</f>
        <v>4.0583333332324401</v>
      </c>
      <c r="D8" s="22">
        <f t="shared" ref="D8:D16" si="0">SUM(B8+C8)</f>
        <v>44.05833333323244</v>
      </c>
      <c r="E8" s="19"/>
      <c r="F8" s="19"/>
      <c r="G8" s="19"/>
      <c r="H8" s="19"/>
      <c r="I8" s="19"/>
      <c r="J8" s="19"/>
    </row>
    <row r="9" spans="1:10" ht="25.5" customHeight="1" x14ac:dyDescent="0.3">
      <c r="A9" s="21" t="str">
        <f>'Setup Here'!B10:B10</f>
        <v>Anne Doe</v>
      </c>
      <c r="B9" s="22">
        <f>'7 Day Time Sheet'!G35</f>
        <v>35.946666666597594</v>
      </c>
      <c r="C9" s="22">
        <f>'7 Day Time Sheet'!G36</f>
        <v>0</v>
      </c>
      <c r="D9" s="22">
        <f t="shared" si="0"/>
        <v>35.946666666597594</v>
      </c>
      <c r="E9" s="19"/>
      <c r="F9" s="19"/>
      <c r="G9" s="19"/>
      <c r="H9" s="19"/>
      <c r="I9" s="19"/>
      <c r="J9" s="19"/>
    </row>
    <row r="10" spans="1:10" ht="25.5" customHeight="1" x14ac:dyDescent="0.3">
      <c r="A10" s="21" t="str">
        <f>'Setup Here'!B11:B11</f>
        <v>Luke Doe</v>
      </c>
      <c r="B10" s="22">
        <f>'7 Day Time Sheet'!G47</f>
        <v>40</v>
      </c>
      <c r="C10" s="22">
        <f>'7 Day Time Sheet'!G48</f>
        <v>4.0583333332324401</v>
      </c>
      <c r="D10" s="22">
        <f t="shared" si="0"/>
        <v>44.05833333323244</v>
      </c>
      <c r="E10" s="19"/>
      <c r="F10" s="19"/>
      <c r="G10" s="19"/>
      <c r="H10" s="19"/>
      <c r="I10" s="19"/>
      <c r="J10" s="19"/>
    </row>
    <row r="11" spans="1:10" ht="25.5" customHeight="1" x14ac:dyDescent="0.3">
      <c r="A11" s="21" t="str">
        <f>'Setup Here'!B12:B12</f>
        <v>Ashley Doe</v>
      </c>
      <c r="B11" s="22">
        <f>'7 Day Time Sheet'!G59</f>
        <v>35.946666666597594</v>
      </c>
      <c r="C11" s="22">
        <f>'7 Day Time Sheet'!G60</f>
        <v>0</v>
      </c>
      <c r="D11" s="22">
        <f t="shared" si="0"/>
        <v>35.946666666597594</v>
      </c>
      <c r="E11" s="19"/>
      <c r="F11" s="19"/>
      <c r="G11" s="19"/>
      <c r="H11" s="19"/>
      <c r="I11" s="19"/>
      <c r="J11" s="19"/>
    </row>
    <row r="12" spans="1:10" ht="25.5" customHeight="1" x14ac:dyDescent="0.3">
      <c r="A12" s="21" t="str">
        <f>'Setup Here'!B13:B13</f>
        <v>Ben Doe</v>
      </c>
      <c r="B12" s="22">
        <f>'7 Day Time Sheet'!G71</f>
        <v>40</v>
      </c>
      <c r="C12" s="22">
        <f>'7 Day Time Sheet'!G72</f>
        <v>4.0583333332324401</v>
      </c>
      <c r="D12" s="22">
        <f t="shared" si="0"/>
        <v>44.05833333323244</v>
      </c>
      <c r="E12" s="19"/>
      <c r="F12" s="19"/>
      <c r="G12" s="19"/>
      <c r="H12" s="19"/>
      <c r="I12" s="19"/>
      <c r="J12" s="19"/>
    </row>
    <row r="13" spans="1:10" ht="25.5" customHeight="1" x14ac:dyDescent="0.3">
      <c r="A13" s="21" t="str">
        <f>'Setup Here'!B14:B14</f>
        <v>Mike Doe</v>
      </c>
      <c r="B13" s="22">
        <f>'7 Day Time Sheet'!G83</f>
        <v>35.946666666597594</v>
      </c>
      <c r="C13" s="22">
        <f>'7 Day Time Sheet'!G84</f>
        <v>0</v>
      </c>
      <c r="D13" s="22">
        <f t="shared" si="0"/>
        <v>35.946666666597594</v>
      </c>
      <c r="E13" s="19"/>
      <c r="F13" s="19"/>
      <c r="G13" s="19"/>
      <c r="H13" s="19"/>
      <c r="I13" s="19"/>
      <c r="J13" s="19"/>
    </row>
    <row r="14" spans="1:10" ht="25.5" customHeight="1" x14ac:dyDescent="0.3">
      <c r="A14" s="21" t="str">
        <f>'Setup Here'!B15:B15</f>
        <v>Julie Doe</v>
      </c>
      <c r="B14" s="22">
        <f>'7 Day Time Sheet'!G95</f>
        <v>40</v>
      </c>
      <c r="C14" s="22">
        <f>'7 Day Time Sheet'!G96</f>
        <v>4.0583333332324401</v>
      </c>
      <c r="D14" s="22">
        <f t="shared" si="0"/>
        <v>44.05833333323244</v>
      </c>
      <c r="E14" s="19"/>
      <c r="F14" s="19"/>
      <c r="G14" s="19"/>
      <c r="H14" s="19"/>
      <c r="I14" s="19"/>
      <c r="J14" s="19"/>
    </row>
    <row r="15" spans="1:10" ht="25.5" customHeight="1" x14ac:dyDescent="0.3">
      <c r="A15" s="21" t="str">
        <f>'Setup Here'!B16:B16</f>
        <v>Kate Doe</v>
      </c>
      <c r="B15" s="22">
        <f>'7 Day Time Sheet'!G107</f>
        <v>35.946666666597594</v>
      </c>
      <c r="C15" s="22">
        <f>'7 Day Time Sheet'!G108</f>
        <v>0</v>
      </c>
      <c r="D15" s="22">
        <f t="shared" si="0"/>
        <v>35.946666666597594</v>
      </c>
      <c r="E15" s="19"/>
      <c r="F15" s="19"/>
      <c r="G15" s="19"/>
      <c r="H15" s="19"/>
      <c r="I15" s="19"/>
      <c r="J15" s="19"/>
    </row>
    <row r="16" spans="1:10" ht="25.5" customHeight="1" x14ac:dyDescent="0.3">
      <c r="A16" s="21" t="str">
        <f>'Setup Here'!B17:B17</f>
        <v>Dave Doe</v>
      </c>
      <c r="B16" s="22">
        <f>'7 Day Time Sheet'!G119</f>
        <v>40</v>
      </c>
      <c r="C16" s="22">
        <f>'7 Day Time Sheet'!G120</f>
        <v>4.0583333332324401</v>
      </c>
      <c r="D16" s="22">
        <f t="shared" si="0"/>
        <v>44.05833333323244</v>
      </c>
      <c r="E16" s="19"/>
      <c r="F16" s="19"/>
      <c r="G16" s="19"/>
      <c r="H16" s="19"/>
      <c r="I16" s="19"/>
      <c r="J16" s="19"/>
    </row>
    <row r="17" spans="1:10" ht="16.5" customHeight="1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25.5" customHeight="1" x14ac:dyDescent="0.3">
      <c r="A18" s="19"/>
      <c r="C18" s="28" t="s">
        <v>30</v>
      </c>
      <c r="D18" s="29">
        <f>SUM(B7:B16)</f>
        <v>379.73333333298797</v>
      </c>
      <c r="E18" s="19"/>
      <c r="F18" s="19"/>
      <c r="G18" s="19"/>
      <c r="H18" s="19"/>
      <c r="I18" s="19"/>
      <c r="J18" s="19"/>
    </row>
    <row r="19" spans="1:10" ht="25.5" customHeight="1" x14ac:dyDescent="0.3">
      <c r="A19" s="19"/>
      <c r="C19" s="28" t="s">
        <v>31</v>
      </c>
      <c r="D19" s="29">
        <f>SUM(C7:C16)</f>
        <v>20.2916666661622</v>
      </c>
      <c r="E19" s="19"/>
      <c r="F19" s="19"/>
      <c r="G19" s="19"/>
      <c r="H19" s="19"/>
      <c r="I19" s="19"/>
      <c r="J19" s="19"/>
    </row>
    <row r="20" spans="1:10" ht="25.5" customHeight="1" x14ac:dyDescent="0.3">
      <c r="A20" s="19"/>
      <c r="C20" s="28" t="s">
        <v>32</v>
      </c>
      <c r="D20" s="29">
        <f>SUM(D7:D16)</f>
        <v>400.02499999915017</v>
      </c>
      <c r="E20" s="19"/>
      <c r="F20" s="19"/>
      <c r="G20" s="19"/>
      <c r="H20" s="19"/>
      <c r="I20" s="19"/>
      <c r="J20" s="19"/>
    </row>
    <row r="21" spans="1:10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3 X Z T j k A 4 C S o A A A A + A A A A B I A H A B D b 2 5 m a W c v U G F j a 2 F n Z S 5 4 b W w g o h g A K K A U A A A A A A A A A A A A A A A A A A A A A A A A A A A A h Y 9 B D o I w F E S v Q r q n L Q i o 5 F M W b i U x I R q 3 D V R o h G J o s d z N h U f y C p I o 6 s 7 l T N 4 k b x 6 3 O 6 R j 2 z h X 0 W v Z q Q R 5 m C J H q K I r p a o S N J i T u 0 I p g x 0 v z r w S z g Q r H Y 9 a J q g 2 5 h I T Y q 3 F d o G 7 v i I + p R 4 5 Z t u 8 q E X L X a m 0 4 a o Q 6 L M q / 6 8 Q g 8 N L h v k 4 W u M w i J Y 4 C D 0 g c w 2 Z V F / E n 4 w x B f J T w m Z o z N A L J p S 7 z 4 H M E c j 7 B X s C U E s D B B Q A A g A I A I N 1 2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d d l O K I p H u A 4 A A A A R A A A A E w A c A E Z v c m 1 1 b G F z L 1 N l Y 3 R p b 2 4 x L m 0 g o h g A K K A U A A A A A A A A A A A A A A A A A A A A A A A A A A A A K 0 5 N L s n M z 1 M I h t C G 1 g B Q S w E C L Q A U A A I A C A C D d d l O O Q D g J K g A A A D 4 A A A A E g A A A A A A A A A A A A A A A A A A A A A A Q 2 9 u Z m l n L 1 B h Y 2 t h Z 2 U u e G 1 s U E s B A i 0 A F A A C A A g A g 3 X Z T g / K 6 a u k A A A A 6 Q A A A B M A A A A A A A A A A A A A A A A A 9 A A A A F t D b 2 5 0 Z W 5 0 X 1 R 5 c G V z X S 5 4 b W x Q S w E C L Q A U A A I A C A C D d d l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/ U c v 0 V q E E O B G Q D 5 t T Q Y / w A A A A A C A A A A A A A Q Z g A A A A E A A C A A A A C b p Q i s Y i u 4 M b y B J b g W B N O f e n d a O r W B x H f G R X p i e B U l P w A A A A A O g A A A A A I A A C A A A A B D a B G k L D 0 l d p o J s D D h M V m d a 0 Q n F T A G j Q I a V z 6 A A G N n Z V A A A A B P i d j R C 4 r Z b Q u l q 7 8 0 O b d c z a J W c A k Y b 0 v w Z d Y M 1 Y E X i K g o z w 1 e S X m m d 0 F V 6 u r t m u 4 T n c G y 2 T 3 f e 5 p S B P j y t Y C r M B P t D K C s q E 4 P W E v n v R T l c E A A A A B w u i k o k H Q B p 5 E R / Q W Z Z 8 1 6 b p 8 p / f h e Q L h 0 F A U J W 9 i S X 9 v 0 f r a K + F h 8 S Y / t j o Y p 0 H 6 I D + o b 9 K J 2 T j t c r n a X 6 l 2 1 < / D a t a M a s h u p > 
</file>

<file path=customXml/itemProps1.xml><?xml version="1.0" encoding="utf-8"?>
<ds:datastoreItem xmlns:ds="http://schemas.openxmlformats.org/officeDocument/2006/customXml" ds:itemID="{BE97C7C4-26DE-4509-818F-0461F28A29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Setup Here</vt:lpstr>
      <vt:lpstr>7 Day Time Sheet</vt:lpstr>
      <vt:lpstr>Summary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D Threatt</dc:creator>
  <cp:lastModifiedBy>Jessica Facchinetti</cp:lastModifiedBy>
  <dcterms:created xsi:type="dcterms:W3CDTF">2019-06-25T19:00:27Z</dcterms:created>
  <dcterms:modified xsi:type="dcterms:W3CDTF">2022-06-22T18:49:30Z</dcterms:modified>
</cp:coreProperties>
</file>